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эаа\Изменение март (1)\Изменение март\"/>
    </mc:Choice>
  </mc:AlternateContent>
  <bookViews>
    <workbookView xWindow="0" yWindow="0" windowWidth="23040" windowHeight="9192"/>
  </bookViews>
  <sheets>
    <sheet name="приложение 4" sheetId="1" r:id="rId1"/>
  </sheets>
  <definedNames>
    <definedName name="_xlnm.Print_Titles" localSheetId="0">'приложение 4'!$11:$12</definedName>
    <definedName name="_xlnm.Print_Area" localSheetId="0">'приложение 4'!$A$1:$E$113</definedName>
  </definedNames>
  <calcPr calcId="162913"/>
</workbook>
</file>

<file path=xl/calcChain.xml><?xml version="1.0" encoding="utf-8"?>
<calcChain xmlns="http://schemas.openxmlformats.org/spreadsheetml/2006/main">
  <c r="E114" i="1" l="1"/>
  <c r="D81" i="1" l="1"/>
  <c r="E81" i="1"/>
  <c r="E78" i="1" s="1"/>
  <c r="C81" i="1"/>
  <c r="D78" i="1"/>
  <c r="C78" i="1"/>
  <c r="E95" i="1"/>
  <c r="E14" i="1"/>
  <c r="C71" i="1"/>
  <c r="E69" i="1"/>
  <c r="E68" i="1"/>
  <c r="E67" i="1" s="1"/>
  <c r="D67" i="1"/>
  <c r="C67" i="1"/>
  <c r="E63" i="1"/>
  <c r="E62" i="1"/>
  <c r="D61" i="1"/>
  <c r="D46" i="1" s="1"/>
  <c r="C61" i="1"/>
  <c r="C64" i="1"/>
  <c r="E64" i="1"/>
  <c r="E65" i="1"/>
  <c r="E111" i="1"/>
  <c r="E110" i="1"/>
  <c r="E109" i="1"/>
  <c r="E108" i="1"/>
  <c r="E107" i="1"/>
  <c r="E106" i="1"/>
  <c r="E105" i="1"/>
  <c r="E102" i="1"/>
  <c r="E101" i="1"/>
  <c r="E100" i="1"/>
  <c r="E99" i="1"/>
  <c r="E98" i="1"/>
  <c r="E96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0" i="1"/>
  <c r="E79" i="1"/>
  <c r="E77" i="1"/>
  <c r="E76" i="1"/>
  <c r="E75" i="1"/>
  <c r="E74" i="1"/>
  <c r="E73" i="1"/>
  <c r="E72" i="1"/>
  <c r="E66" i="1"/>
  <c r="E60" i="1"/>
  <c r="E59" i="1"/>
  <c r="E58" i="1"/>
  <c r="E57" i="1"/>
  <c r="E56" i="1"/>
  <c r="E54" i="1"/>
  <c r="E53" i="1"/>
  <c r="E51" i="1"/>
  <c r="E50" i="1"/>
  <c r="E45" i="1"/>
  <c r="E44" i="1"/>
  <c r="D104" i="1"/>
  <c r="D70" i="1"/>
  <c r="D43" i="1"/>
  <c r="D36" i="1"/>
  <c r="D30" i="1"/>
  <c r="D27" i="1"/>
  <c r="D24" i="1"/>
  <c r="D20" i="1"/>
  <c r="E17" i="1"/>
  <c r="E18" i="1"/>
  <c r="E19" i="1"/>
  <c r="E21" i="1"/>
  <c r="E22" i="1"/>
  <c r="E23" i="1"/>
  <c r="E25" i="1"/>
  <c r="E24" i="1" s="1"/>
  <c r="E26" i="1"/>
  <c r="E28" i="1"/>
  <c r="E29" i="1"/>
  <c r="E31" i="1"/>
  <c r="E32" i="1"/>
  <c r="E34" i="1"/>
  <c r="E35" i="1"/>
  <c r="E37" i="1"/>
  <c r="E36" i="1" s="1"/>
  <c r="E38" i="1"/>
  <c r="E40" i="1"/>
  <c r="E16" i="1"/>
  <c r="D15" i="1"/>
  <c r="E61" i="1" l="1"/>
  <c r="E104" i="1"/>
  <c r="D13" i="1"/>
  <c r="E27" i="1"/>
  <c r="E15" i="1"/>
  <c r="E20" i="1"/>
  <c r="E30" i="1"/>
  <c r="E43" i="1"/>
  <c r="C104" i="1"/>
  <c r="C70" i="1" l="1"/>
  <c r="E71" i="1"/>
  <c r="E70" i="1" s="1"/>
  <c r="D42" i="1"/>
  <c r="D41" i="1" s="1"/>
  <c r="D112" i="1" s="1"/>
  <c r="C97" i="1"/>
  <c r="E97" i="1" s="1"/>
  <c r="C55" i="1"/>
  <c r="E55" i="1" s="1"/>
  <c r="C52" i="1"/>
  <c r="E52" i="1" s="1"/>
  <c r="C49" i="1"/>
  <c r="E49" i="1" s="1"/>
  <c r="E46" i="1" s="1"/>
  <c r="E42" i="1" l="1"/>
  <c r="E41" i="1" s="1"/>
  <c r="C46" i="1"/>
  <c r="C43" i="1" l="1"/>
  <c r="C42" i="1" l="1"/>
  <c r="C41" i="1" s="1"/>
  <c r="C15" i="1" l="1"/>
  <c r="C27" i="1" l="1"/>
  <c r="C39" i="1" l="1"/>
  <c r="E39" i="1" s="1"/>
  <c r="C36" i="1"/>
  <c r="C33" i="1"/>
  <c r="E33" i="1" s="1"/>
  <c r="E13" i="1" s="1"/>
  <c r="E112" i="1" s="1"/>
  <c r="E118" i="1" s="1"/>
  <c r="C30" i="1"/>
  <c r="C24" i="1"/>
  <c r="C20" i="1"/>
  <c r="C13" i="1" l="1"/>
  <c r="C112" i="1" s="1"/>
</calcChain>
</file>

<file path=xl/sharedStrings.xml><?xml version="1.0" encoding="utf-8"?>
<sst xmlns="http://schemas.openxmlformats.org/spreadsheetml/2006/main" count="200" uniqueCount="162">
  <si>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</si>
  <si>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</si>
  <si>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</si>
  <si>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</si>
  <si>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</si>
  <si>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</si>
  <si>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</si>
  <si>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</si>
  <si>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</si>
  <si>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</si>
  <si>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</si>
  <si>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</si>
  <si>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</si>
  <si>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</si>
  <si>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</si>
  <si>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</si>
  <si>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</si>
  <si>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</si>
  <si>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</si>
  <si>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</si>
  <si>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</si>
  <si>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</si>
  <si>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</si>
  <si>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</si>
  <si>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</si>
  <si>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</si>
  <si>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</si>
  <si>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</si>
  <si>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</si>
  <si>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</si>
  <si>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</si>
  <si>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</si>
  <si>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</si>
  <si>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</si>
  <si>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</si>
  <si>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</si>
  <si>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</si>
  <si>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</si>
  <si>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</si>
  <si>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</si>
  <si>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</si>
  <si>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</si>
  <si>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</si>
  <si>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</si>
  <si>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</si>
  <si>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</si>
  <si>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</si>
  <si>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</si>
  <si>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</si>
  <si>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</si>
  <si>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</si>
  <si>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</si>
  <si>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</si>
  <si>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</si>
  <si>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</si>
  <si>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</si>
  <si>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</si>
  <si>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</si>
  <si>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</si>
  <si>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</si>
  <si>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</si>
  <si>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</si>
  <si>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</si>
  <si>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</si>
  <si>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</si>
  <si>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</si>
  <si>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</si>
  <si>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</si>
  <si>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</si>
  <si>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</si>
  <si>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</si>
  <si>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</si>
  <si>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ИТОГО ДОХОДОВ </t>
  </si>
  <si>
    <t>* 05 - бюджет муниципального района</t>
  </si>
  <si>
    <t>1 14 06000 00 0000 430</t>
  </si>
  <si>
    <t>2 02 25497 05 0000 150</t>
  </si>
  <si>
    <t>2 02 30013 05 0000 150</t>
  </si>
  <si>
    <t>2 02 35118 05 0000 150</t>
  </si>
  <si>
    <t>2 02 35120 05 0000 150</t>
  </si>
  <si>
    <t>2 02 35250 05 0000 150</t>
  </si>
  <si>
    <t>2 02 25519 05 0000 150</t>
  </si>
  <si>
    <t>2 02 30022 05 0000 150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</si>
  <si>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</si>
  <si>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</si>
  <si>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    ПОСТУПЛЕНИЯ ДОХОДОВ В  БЮДЖЕТ МУНИЦИПАЛЬНОГО РАЙОНА                 </t>
  </si>
  <si>
    <t>Налог, взимаемый  в связи с применением упрощенной системы налогообложения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</si>
  <si>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</si>
  <si>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</si>
  <si>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</si>
  <si>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</si>
  <si>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</si>
  <si>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Субсидии бюджетам муниципальных районов на поддержку отрасли культуры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</si>
  <si>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</si>
  <si>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</si>
  <si>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2 02 25576 05 0000 150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</si>
  <si>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</si>
  <si>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</si>
  <si>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содержание детей чабанов в образовательных организациях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</si>
  <si>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</si>
  <si>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</si>
  <si>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</si>
  <si>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</si>
  <si>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</si>
  <si>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</si>
  <si>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</si>
  <si>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</si>
  <si>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</si>
  <si>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оплату жилищно-коммунальных услуг отдельным категориям граждан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</si>
  <si>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</si>
  <si>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</si>
  <si>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</si>
  <si>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мероприятия по проведению оздоровительной кампании детей</t>
  </si>
  <si>
    <t>Субвенции для предоставления льготы сельским специалистам по жилищно-коммунальным услугам</t>
  </si>
  <si>
    <t>Субвенции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</si>
  <si>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 xml:space="preserve">Субвенции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 </t>
  </si>
  <si>
    <t xml:space="preserve">Субвенции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</si>
  <si>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</si>
  <si>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Субвенции на осуществление государственных полномочий по образованию и организации деятельности комиссий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</si>
  <si>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</si>
  <si>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погребении и похоронном деле в Республике Тыва»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</si>
  <si>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</si>
  <si>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Субвенции на осуществление переданных государственных полномочий
по организации мероприятий при осуществлении деятельности
по обращению с животными без владельцев
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</si>
  <si>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</si>
  <si>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</si>
  <si>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2 02 49999 05 0000 150</t>
  </si>
  <si>
    <t xml:space="preserve">Прочие межбюджетные трансферты, передаваемые бюджетам муниципальных районов (на организацию бесплатного питания отдельным категориям учащихся государственных и муниципальных образовательных учреждений Республики Тыва) </t>
  </si>
  <si>
    <t>ДОХОДЫ ОТ ОКАЗАНИЯ ПЛАТНЫХ УСЛУГ  И КОМПЕНСАЦИИ ЗАТРАТ ГОСУДАРСТВА</t>
  </si>
  <si>
    <t>Субсидии местным бюджетам на оплату услуг доступа к сети "Интернет" социально-значимых обьектов</t>
  </si>
  <si>
    <t>Субсидии бюджетам муниципальных районов на софинансирование расходов имущества образовательных учреждений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</si>
  <si>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</si>
  <si>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2 02 25511 05 0000 150</t>
  </si>
  <si>
    <r>
      <rPr>
        <b/>
        <sz val="10"/>
        <color rgb="FFFF0000"/>
        <rFont val="Times New Roman"/>
        <family val="1"/>
        <charset val="204"/>
      </rPr>
      <t xml:space="preserve">2 02 </t>
    </r>
    <r>
      <rPr>
        <sz val="10"/>
        <rFont val="Times New Roman"/>
        <family val="1"/>
        <charset val="204"/>
      </rPr>
      <t>00000 00 0000 000</t>
    </r>
  </si>
  <si>
    <r>
      <rPr>
        <b/>
        <sz val="10"/>
        <color rgb="FFFF0000"/>
        <rFont val="Times New Roman"/>
        <family val="1"/>
        <charset val="204"/>
      </rPr>
      <t xml:space="preserve">2 00 </t>
    </r>
    <r>
      <rPr>
        <b/>
        <sz val="10"/>
        <rFont val="Times New Roman"/>
        <family val="1"/>
        <charset val="204"/>
      </rPr>
      <t>00000 00 0000 000</t>
    </r>
  </si>
  <si>
    <t>Приложение № 4</t>
  </si>
  <si>
    <t xml:space="preserve">к Решению Хурала представителей муниципального </t>
  </si>
  <si>
    <t xml:space="preserve">района  «Монгун-Тайгинский кожуун Республики Тыва» </t>
  </si>
  <si>
    <t>2 02 45454 05 0000 150</t>
  </si>
  <si>
    <t>2 03 05010 05 0000 150</t>
  </si>
  <si>
    <t xml:space="preserve">Субсидии на подготовку проектов межевания  земельных участков и на проведение кадастровых работ </t>
  </si>
  <si>
    <t>2 02 25179 05 0000 150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</si>
  <si>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</si>
  <si>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</si>
  <si>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t xml:space="preserve">Субвенций местным бюджетам на содержание специалистов, осуществляющих переданные полномочия Республики Тыва по опеке и попечительству на 2024 год </t>
  </si>
  <si>
    <t xml:space="preserve"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на 2024 год </t>
  </si>
  <si>
    <t>2 02 30027 05 0000 150</t>
  </si>
  <si>
    <t>Республики Тыва" на 2025 год и на плановый период 2026 и 2027 годов"</t>
  </si>
  <si>
    <t>"МОНГУН-ТАЙГИНСКИЙ КОЖУУН РЕСПУБЛИКИ ТЫВА" НА 2025 ГОД</t>
  </si>
  <si>
    <t>Сумма 2025 г</t>
  </si>
  <si>
    <t>федеральный бюджет</t>
  </si>
  <si>
    <t>республиканский бюджет</t>
  </si>
  <si>
    <t>Межбюджетные трансферты, передоваемые бюджетам на обеспечнение выплат ежемесячного денежного вознограждения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Байканура и федеральной территории "Сириус"</t>
  </si>
  <si>
    <t>Субсидии местным бюджетам на возведение оградительных заборов на тыльной границе карантинной полосы</t>
  </si>
  <si>
    <t>Иные межбюджетные трансферты на предоставление дополнительных мер социальной поддержки семьям военнослужащих, проживающих на территории Республики Тыва, в части освобождения от родительской платы, взимаемой за присмотр и уход за детьми в муниципальных образовательных организациях, предоставляющих дошкольное образование, на территории Республики Тыва</t>
  </si>
  <si>
    <t xml:space="preserve">«О внесении и изменении бюджета муниципального района «Монгун-Тайгинский кожуун </t>
  </si>
  <si>
    <t>№____ от "____"________2025 г</t>
  </si>
  <si>
    <t>Иные межбюджетные трансферты на обеспечение расходов, связанных премированием победителей республиканского конкурса среди сельских населенных пунктов Республики Тыва "Трезвое село".;</t>
  </si>
  <si>
    <t>Сумма с изменением 2025 год</t>
  </si>
  <si>
    <t>изменение  +;-</t>
  </si>
  <si>
    <t>Субсидия на обеспечение КРСТ улучшение  жилищных условий граждан, проживающих на сельских территориях</t>
  </si>
  <si>
    <t>дор фонд</t>
  </si>
  <si>
    <t>эко фонд</t>
  </si>
  <si>
    <t>остаток на 01.01.25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</si>
</sst>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[$-F800]dddd\,\ mmmm\ dd\,\ yyyy"/>
    <numFmt numFmtId="166" formatCode="#,##0.0_ ;[Red]\-#,##0.0\ "/>
    <numFmt numFmtId="167" formatCode="_(* #,##0.00_);_(* \(#,##0.00\);_(* &quot;-&quot;??_);_(@_)"/>
    <numFmt numFmtId="168" formatCode="&quot;Да&quot;;&quot;Да&quot;;&quot;Нет&quot;"/>
    <numFmt numFmtId="169" formatCode="#,##0.000000_ ;[Red]\-#,##0.000000\ "/>
    <numFmt numFmtId="170" formatCode="#,##0.000_ ;[Red]\-#,##0.000\ "/>
    <numFmt numFmtId="171" formatCode="0.000"/>
    <numFmt numFmtId="172" formatCode="#,##0.00000_ ;[Red]\-#,##0.00000\ "/>
    <numFmt numFmtId="173" formatCode="#,##0.00_ ;[Red]\-#,##0.00\ "/>
    <numFmt numFmtId="174" formatCode="_-* #,##0.00000\ _₽_-;\-* #,##0.00000\ _₽_-;_-* &quot;-&quot;??\ _₽_-;_-@_-"/>
  </numFmts>
  <fonts count="4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" applyNumberFormat="0" applyAlignment="0" applyProtection="0"/>
    <xf numFmtId="0" fontId="15" fillId="10" borderId="2" applyNumberFormat="0" applyAlignment="0" applyProtection="0"/>
    <xf numFmtId="0" fontId="16" fillId="1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1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2" applyFont="1" applyFill="1"/>
    <xf numFmtId="165" fontId="5" fillId="0" borderId="0" xfId="2" applyNumberFormat="1" applyFont="1" applyFill="1"/>
    <xf numFmtId="0" fontId="6" fillId="0" borderId="0" xfId="2" applyFont="1" applyFill="1"/>
    <xf numFmtId="166" fontId="7" fillId="0" borderId="0" xfId="2" applyNumberFormat="1" applyFont="1" applyFill="1" applyAlignment="1">
      <alignment horizontal="left" vertical="center"/>
    </xf>
    <xf numFmtId="0" fontId="7" fillId="0" borderId="0" xfId="2" applyFont="1" applyFill="1"/>
    <xf numFmtId="0" fontId="6" fillId="0" borderId="0" xfId="4" applyFont="1" applyFill="1"/>
    <xf numFmtId="0" fontId="5" fillId="0" borderId="0" xfId="4" applyFont="1" applyFill="1"/>
    <xf numFmtId="0" fontId="12" fillId="0" borderId="0" xfId="4" applyFont="1" applyFill="1"/>
    <xf numFmtId="0" fontId="2" fillId="0" borderId="0" xfId="1" applyFill="1"/>
    <xf numFmtId="0" fontId="9" fillId="0" borderId="0" xfId="1" applyFont="1" applyFill="1" applyBorder="1"/>
    <xf numFmtId="166" fontId="2" fillId="0" borderId="0" xfId="1" applyNumberFormat="1" applyFont="1" applyFill="1"/>
    <xf numFmtId="0" fontId="2" fillId="0" borderId="0" xfId="1" applyFont="1" applyFill="1"/>
    <xf numFmtId="0" fontId="5" fillId="0" borderId="0" xfId="4" applyFont="1" applyFill="1" applyAlignment="1">
      <alignment vertical="top"/>
    </xf>
    <xf numFmtId="0" fontId="6" fillId="16" borderId="0" xfId="4" applyFont="1" applyFill="1" applyAlignment="1">
      <alignment vertical="top"/>
    </xf>
    <xf numFmtId="0" fontId="6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30" fillId="0" borderId="10" xfId="2" applyFont="1" applyFill="1" applyBorder="1" applyAlignment="1">
      <alignment horizontal="left" vertical="top" wrapText="1"/>
    </xf>
    <xf numFmtId="0" fontId="31" fillId="0" borderId="1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34" fillId="0" borderId="10" xfId="23" applyFont="1" applyFill="1" applyBorder="1" applyAlignment="1">
      <alignment horizontal="left" vertical="top" wrapText="1"/>
    </xf>
    <xf numFmtId="0" fontId="9" fillId="16" borderId="10" xfId="2" applyFont="1" applyFill="1" applyBorder="1" applyAlignment="1" applyProtection="1">
      <alignment horizontal="left" vertical="top" wrapText="1"/>
      <protection locked="0"/>
    </xf>
    <xf numFmtId="0" fontId="5" fillId="16" borderId="10" xfId="4" applyFont="1" applyFill="1" applyBorder="1" applyAlignment="1" applyProtection="1">
      <alignment horizontal="left" vertical="top" wrapText="1"/>
      <protection locked="0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0" xfId="4" applyFont="1" applyFill="1" applyBorder="1" applyAlignment="1" applyProtection="1">
      <alignment horizontal="left" vertical="top" wrapText="1"/>
      <protection locked="0"/>
    </xf>
    <xf numFmtId="0" fontId="5" fillId="0" borderId="10" xfId="3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2" fillId="0" borderId="10" xfId="5" applyFont="1" applyFill="1" applyBorder="1" applyAlignment="1">
      <alignment horizontal="left" vertical="top" wrapText="1"/>
    </xf>
    <xf numFmtId="0" fontId="10" fillId="0" borderId="10" xfId="4" applyFont="1" applyFill="1" applyBorder="1" applyAlignment="1" applyProtection="1">
      <alignment horizontal="left" vertical="top" wrapText="1"/>
      <protection locked="0"/>
    </xf>
    <xf numFmtId="0" fontId="6" fillId="0" borderId="1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9" fillId="0" borderId="10" xfId="2" applyNumberFormat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 applyProtection="1">
      <alignment horizontal="left" vertical="top"/>
      <protection locked="0"/>
    </xf>
    <xf numFmtId="0" fontId="34" fillId="0" borderId="10" xfId="0" applyFont="1" applyFill="1" applyBorder="1" applyAlignment="1">
      <alignment horizontal="left" vertical="top"/>
    </xf>
    <xf numFmtId="0" fontId="11" fillId="0" borderId="10" xfId="4" applyFont="1" applyFill="1" applyBorder="1" applyAlignment="1">
      <alignment horizontal="left" vertical="top" wrapText="1"/>
    </xf>
    <xf numFmtId="49" fontId="36" fillId="16" borderId="10" xfId="0" applyNumberFormat="1" applyFont="1" applyFill="1" applyBorder="1" applyAlignment="1">
      <alignment horizontal="left" vertical="top"/>
    </xf>
    <xf numFmtId="0" fontId="11" fillId="16" borderId="10" xfId="0" quotePrefix="1" applyNumberFormat="1" applyFont="1" applyFill="1" applyBorder="1" applyAlignment="1">
      <alignment horizontal="left" vertical="top" wrapText="1"/>
    </xf>
    <xf numFmtId="49" fontId="35" fillId="16" borderId="10" xfId="0" applyNumberFormat="1" applyFont="1" applyFill="1" applyBorder="1" applyAlignment="1">
      <alignment horizontal="left" vertical="top"/>
    </xf>
    <xf numFmtId="0" fontId="10" fillId="16" borderId="10" xfId="0" quotePrefix="1" applyNumberFormat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justify" wrapText="1"/>
    </xf>
    <xf numFmtId="0" fontId="37" fillId="0" borderId="10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 wrapText="1"/>
    </xf>
    <xf numFmtId="166" fontId="38" fillId="0" borderId="0" xfId="2" applyNumberFormat="1" applyFont="1" applyFill="1" applyAlignment="1">
      <alignment horizontal="left" vertical="center"/>
    </xf>
    <xf numFmtId="0" fontId="37" fillId="0" borderId="0" xfId="2" applyFont="1" applyFill="1"/>
    <xf numFmtId="0" fontId="5" fillId="2" borderId="10" xfId="0" applyFont="1" applyFill="1" applyBorder="1" applyAlignment="1">
      <alignment horizontal="left" vertical="top" wrapText="1"/>
    </xf>
    <xf numFmtId="169" fontId="5" fillId="0" borderId="0" xfId="2" applyNumberFormat="1" applyFont="1" applyFill="1" applyAlignment="1">
      <alignment horizontal="justify" wrapText="1"/>
    </xf>
    <xf numFmtId="0" fontId="6" fillId="0" borderId="10" xfId="2" applyFont="1" applyFill="1" applyBorder="1" applyAlignment="1">
      <alignment horizontal="center" vertical="center" wrapText="1"/>
    </xf>
    <xf numFmtId="170" fontId="9" fillId="0" borderId="10" xfId="1" applyNumberFormat="1" applyFont="1" applyFill="1" applyBorder="1" applyAlignment="1">
      <alignment horizontal="left" vertical="top" wrapText="1"/>
    </xf>
    <xf numFmtId="0" fontId="5" fillId="17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12" fillId="0" borderId="10" xfId="0" applyNumberFormat="1" applyFont="1" applyFill="1" applyBorder="1" applyAlignment="1">
      <alignment horizontal="right" vertical="top" wrapText="1"/>
    </xf>
    <xf numFmtId="170" fontId="6" fillId="0" borderId="0" xfId="2" applyNumberFormat="1" applyFont="1" applyFill="1"/>
    <xf numFmtId="171" fontId="12" fillId="0" borderId="0" xfId="4" applyNumberFormat="1" applyFont="1" applyFill="1"/>
    <xf numFmtId="166" fontId="38" fillId="0" borderId="10" xfId="2" applyNumberFormat="1" applyFont="1" applyFill="1" applyBorder="1" applyAlignment="1">
      <alignment horizontal="left" vertical="center"/>
    </xf>
    <xf numFmtId="166" fontId="2" fillId="0" borderId="10" xfId="1" applyNumberFormat="1" applyFont="1" applyFill="1" applyBorder="1"/>
    <xf numFmtId="172" fontId="4" fillId="2" borderId="10" xfId="0" applyNumberFormat="1" applyFont="1" applyFill="1" applyBorder="1" applyAlignment="1">
      <alignment horizontal="center" vertical="center"/>
    </xf>
    <xf numFmtId="172" fontId="4" fillId="2" borderId="10" xfId="4" applyNumberFormat="1" applyFont="1" applyFill="1" applyBorder="1" applyAlignment="1">
      <alignment horizontal="center" vertical="center"/>
    </xf>
    <xf numFmtId="172" fontId="40" fillId="0" borderId="10" xfId="3" applyNumberFormat="1" applyFont="1" applyFill="1" applyBorder="1" applyAlignment="1">
      <alignment horizontal="center" vertical="center" wrapText="1"/>
    </xf>
    <xf numFmtId="172" fontId="4" fillId="0" borderId="10" xfId="3" applyNumberFormat="1" applyFont="1" applyFill="1" applyBorder="1" applyAlignment="1">
      <alignment horizontal="center" vertical="center" wrapText="1"/>
    </xf>
    <xf numFmtId="172" fontId="41" fillId="0" borderId="10" xfId="2" applyNumberFormat="1" applyFont="1" applyFill="1" applyBorder="1" applyAlignment="1">
      <alignment horizontal="center" vertical="center"/>
    </xf>
    <xf numFmtId="172" fontId="42" fillId="0" borderId="10" xfId="3" applyNumberFormat="1" applyFont="1" applyFill="1" applyBorder="1" applyAlignment="1">
      <alignment horizontal="center" vertical="center" wrapText="1"/>
    </xf>
    <xf numFmtId="172" fontId="43" fillId="0" borderId="10" xfId="3" applyNumberFormat="1" applyFont="1" applyFill="1" applyBorder="1" applyAlignment="1">
      <alignment horizontal="center" vertical="center" wrapText="1"/>
    </xf>
    <xf numFmtId="172" fontId="40" fillId="0" borderId="10" xfId="4" applyNumberFormat="1" applyFont="1" applyFill="1" applyBorder="1" applyAlignment="1">
      <alignment horizontal="center" vertical="center"/>
    </xf>
    <xf numFmtId="172" fontId="4" fillId="0" borderId="10" xfId="4" applyNumberFormat="1" applyFont="1" applyFill="1" applyBorder="1" applyAlignment="1">
      <alignment horizontal="center" vertical="center"/>
    </xf>
    <xf numFmtId="172" fontId="44" fillId="0" borderId="10" xfId="4" applyNumberFormat="1" applyFont="1" applyFill="1" applyBorder="1" applyAlignment="1">
      <alignment horizontal="center" vertical="center"/>
    </xf>
    <xf numFmtId="172" fontId="44" fillId="2" borderId="10" xfId="4" applyNumberFormat="1" applyFont="1" applyFill="1" applyBorder="1" applyAlignment="1">
      <alignment horizontal="center" vertical="center"/>
    </xf>
    <xf numFmtId="172" fontId="4" fillId="2" borderId="10" xfId="4" applyNumberFormat="1" applyFont="1" applyFill="1" applyBorder="1" applyAlignment="1" applyProtection="1">
      <alignment horizontal="center" vertical="center" wrapText="1"/>
      <protection locked="0"/>
    </xf>
    <xf numFmtId="172" fontId="43" fillId="2" borderId="10" xfId="0" quotePrefix="1" applyNumberFormat="1" applyFont="1" applyFill="1" applyBorder="1" applyAlignment="1">
      <alignment horizontal="center" vertical="center" wrapText="1"/>
    </xf>
    <xf numFmtId="172" fontId="40" fillId="2" borderId="10" xfId="4" applyNumberFormat="1" applyFont="1" applyFill="1" applyBorder="1" applyAlignment="1">
      <alignment horizontal="center" vertical="center"/>
    </xf>
    <xf numFmtId="172" fontId="45" fillId="0" borderId="10" xfId="4" applyNumberFormat="1" applyFont="1" applyFill="1" applyBorder="1" applyAlignment="1">
      <alignment horizontal="center" vertical="center"/>
    </xf>
    <xf numFmtId="43" fontId="5" fillId="0" borderId="0" xfId="44" applyFont="1" applyFill="1"/>
    <xf numFmtId="173" fontId="2" fillId="0" borderId="0" xfId="1" applyNumberFormat="1" applyFont="1" applyFill="1"/>
    <xf numFmtId="174" fontId="5" fillId="0" borderId="0" xfId="44" applyNumberFormat="1" applyFont="1" applyFill="1"/>
    <xf numFmtId="172" fontId="6" fillId="0" borderId="0" xfId="2" applyNumberFormat="1" applyFont="1" applyFill="1"/>
    <xf numFmtId="0" fontId="6" fillId="0" borderId="1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wrapText="1"/>
    </xf>
    <xf numFmtId="0" fontId="5" fillId="16" borderId="1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center"/>
    </xf>
    <xf numFmtId="0" fontId="4" fillId="0" borderId="0" xfId="0" applyFont="1" applyFill="1" applyAlignment="1">
      <alignment horizontal="right"/>
    </xf>
  </cellXfs>
  <cellStyles count="45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" xfId="43"/>
    <cellStyle name="Обычный 2" xfId="4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_Взаимные Москв 9мес2006" xfId="5"/>
    <cellStyle name="Обычный_Измененные приложения 2006 года к 3 чт." xfId="30"/>
    <cellStyle name="Обычный_прил.финпом" xfId="1"/>
    <cellStyle name="Обычный_республиканский  2005 г" xfId="2"/>
    <cellStyle name="Плохой 2" xfId="31"/>
    <cellStyle name="Пояснение 2" xfId="32"/>
    <cellStyle name="Примечание 2" xfId="33"/>
    <cellStyle name="Примечание 3" xfId="34"/>
    <cellStyle name="Связанная ячейка 2" xfId="35"/>
    <cellStyle name="Текст предупреждения 2" xfId="36"/>
    <cellStyle name="Финансовый" xfId="44" builtinId="3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3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72"/>
  <sheetViews>
    <sheetView tabSelected="1" view="pageBreakPreview" topLeftCell="A88" zoomScale="85" zoomScaleNormal="85" zoomScaleSheetLayoutView="85" workbookViewId="0">
      <selection activeCell="B93" sqref="B93"/>
    </sheetView>
  </sheetViews>
  <sheetFormatPr defaultColWidth="9.109375" defaultRowHeight="13.8" x14ac:dyDescent="0.25"/>
  <cols>
    <col min="1" max="1" width="20" style="1" customWidth="1"/>
    <col min="2" max="2" width="68" style="16" customWidth="1"/>
    <col min="3" max="3" width="17.6640625" style="16" customWidth="1"/>
    <col min="4" max="4" width="14.77734375" style="1" customWidth="1"/>
    <col min="5" max="5" width="17.21875" style="1" customWidth="1"/>
    <col min="6" max="6" width="12" style="1" customWidth="1"/>
    <col min="7" max="8" width="9.109375" style="1"/>
    <col min="9" max="9" width="11.6640625" style="1" bestFit="1" customWidth="1"/>
    <col min="10" max="16384" width="9.109375" style="1"/>
  </cols>
  <sheetData>
    <row r="1" spans="1:22" ht="15.6" x14ac:dyDescent="0.3">
      <c r="A1" s="9"/>
      <c r="B1" s="90" t="s">
        <v>133</v>
      </c>
      <c r="C1" s="90"/>
      <c r="D1" s="90"/>
      <c r="E1" s="90"/>
    </row>
    <row r="2" spans="1:22" ht="13.95" customHeight="1" x14ac:dyDescent="0.3">
      <c r="A2" s="9"/>
      <c r="B2" s="90" t="s">
        <v>134</v>
      </c>
      <c r="C2" s="90"/>
      <c r="D2" s="90"/>
      <c r="E2" s="90"/>
    </row>
    <row r="3" spans="1:22" ht="13.95" customHeight="1" x14ac:dyDescent="0.3">
      <c r="A3" s="9"/>
      <c r="B3" s="90" t="s">
        <v>135</v>
      </c>
      <c r="C3" s="90"/>
      <c r="D3" s="90"/>
      <c r="E3" s="90"/>
    </row>
    <row r="4" spans="1:22" ht="15.6" x14ac:dyDescent="0.3">
      <c r="A4" s="9"/>
      <c r="B4" s="90" t="s">
        <v>153</v>
      </c>
      <c r="C4" s="90"/>
      <c r="D4" s="90"/>
      <c r="E4" s="90"/>
    </row>
    <row r="5" spans="1:22" ht="15" customHeight="1" x14ac:dyDescent="0.3">
      <c r="A5" s="9"/>
      <c r="B5" s="90" t="s">
        <v>145</v>
      </c>
      <c r="C5" s="90"/>
      <c r="D5" s="90"/>
      <c r="E5" s="90"/>
    </row>
    <row r="6" spans="1:22" ht="15.75" customHeight="1" x14ac:dyDescent="0.3">
      <c r="A6" s="9"/>
      <c r="B6" s="90" t="s">
        <v>154</v>
      </c>
      <c r="C6" s="90"/>
      <c r="D6" s="90"/>
      <c r="E6" s="90"/>
    </row>
    <row r="7" spans="1:22" ht="7.2" customHeight="1" x14ac:dyDescent="0.25">
      <c r="A7" s="2"/>
    </row>
    <row r="8" spans="1:22" x14ac:dyDescent="0.25">
      <c r="A8" s="89" t="s">
        <v>84</v>
      </c>
      <c r="B8" s="89"/>
      <c r="C8" s="89"/>
    </row>
    <row r="9" spans="1:22" x14ac:dyDescent="0.25">
      <c r="A9" s="89" t="s">
        <v>146</v>
      </c>
      <c r="B9" s="89"/>
      <c r="C9" s="89"/>
    </row>
    <row r="10" spans="1:22" x14ac:dyDescent="0.25">
      <c r="A10" s="3"/>
      <c r="B10" s="15"/>
      <c r="C10" s="15"/>
    </row>
    <row r="11" spans="1:22" ht="41.4" x14ac:dyDescent="0.25">
      <c r="A11" s="51" t="s">
        <v>0</v>
      </c>
      <c r="B11" s="32" t="s">
        <v>1</v>
      </c>
      <c r="C11" s="57" t="s">
        <v>147</v>
      </c>
      <c r="D11" s="86" t="s">
        <v>157</v>
      </c>
      <c r="E11" s="87" t="s">
        <v>156</v>
      </c>
    </row>
    <row r="12" spans="1:22" s="54" customFormat="1" ht="12" x14ac:dyDescent="0.25">
      <c r="A12" s="50">
        <v>1</v>
      </c>
      <c r="B12" s="52">
        <v>2</v>
      </c>
      <c r="C12" s="52">
        <v>3</v>
      </c>
      <c r="D12" s="65"/>
      <c r="E12" s="65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s="5" customFormat="1" ht="26.4" x14ac:dyDescent="0.25">
      <c r="A13" s="33" t="s">
        <v>2</v>
      </c>
      <c r="B13" s="30" t="s">
        <v>3</v>
      </c>
      <c r="C13" s="69">
        <f>C14+C15+C20+C24+C26+C27+C30+C33+C36+C38+C39</f>
        <v>77686</v>
      </c>
      <c r="D13" s="69">
        <f t="shared" ref="D13:E13" si="0">D14+D15+D20+D24+D26+D27+D30+D33+D36+D38+D39</f>
        <v>0</v>
      </c>
      <c r="E13" s="69">
        <f t="shared" si="0"/>
        <v>77686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s="5" customFormat="1" ht="16.95" customHeight="1" x14ac:dyDescent="0.25">
      <c r="A14" s="33" t="s">
        <v>4</v>
      </c>
      <c r="B14" s="30" t="s">
        <v>5</v>
      </c>
      <c r="C14" s="69">
        <v>54960</v>
      </c>
      <c r="D14" s="69"/>
      <c r="E14" s="69">
        <f>C14</f>
        <v>54960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s="5" customFormat="1" ht="29.4" customHeight="1" x14ac:dyDescent="0.25">
      <c r="A15" s="33" t="s">
        <v>6</v>
      </c>
      <c r="B15" s="30" t="s">
        <v>7</v>
      </c>
      <c r="C15" s="69">
        <f>C17+C16+C18+C19</f>
        <v>13369</v>
      </c>
      <c r="D15" s="69">
        <f t="shared" ref="D15:E15" si="1">D17+D16+D18+D19</f>
        <v>0</v>
      </c>
      <c r="E15" s="69">
        <f t="shared" si="1"/>
        <v>13369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s="5" customFormat="1" ht="55.95" customHeight="1" x14ac:dyDescent="0.25">
      <c r="A16" s="34" t="s">
        <v>8</v>
      </c>
      <c r="B16" s="35" t="s">
        <v>9</v>
      </c>
      <c r="C16" s="70">
        <v>5288</v>
      </c>
      <c r="D16" s="71"/>
      <c r="E16" s="71">
        <f>C16+D16</f>
        <v>5288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5" customFormat="1" ht="67.95" customHeight="1" x14ac:dyDescent="0.25">
      <c r="A17" s="34" t="s">
        <v>10</v>
      </c>
      <c r="B17" s="36" t="s">
        <v>11</v>
      </c>
      <c r="C17" s="70">
        <v>53</v>
      </c>
      <c r="D17" s="71"/>
      <c r="E17" s="71">
        <f t="shared" ref="E17:E40" si="2">C17+D17</f>
        <v>53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s="5" customFormat="1" ht="55.2" x14ac:dyDescent="0.25">
      <c r="A18" s="34" t="s">
        <v>12</v>
      </c>
      <c r="B18" s="36" t="s">
        <v>13</v>
      </c>
      <c r="C18" s="70">
        <v>8028</v>
      </c>
      <c r="D18" s="71"/>
      <c r="E18" s="71">
        <f t="shared" si="2"/>
        <v>8028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s="5" customFormat="1" ht="55.2" x14ac:dyDescent="0.25">
      <c r="A19" s="34" t="s">
        <v>14</v>
      </c>
      <c r="B19" s="35" t="s">
        <v>15</v>
      </c>
      <c r="C19" s="70">
        <v>0</v>
      </c>
      <c r="D19" s="71"/>
      <c r="E19" s="71">
        <f t="shared" si="2"/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s="5" customFormat="1" ht="19.2" customHeight="1" x14ac:dyDescent="0.25">
      <c r="A20" s="33" t="s">
        <v>16</v>
      </c>
      <c r="B20" s="30" t="s">
        <v>17</v>
      </c>
      <c r="C20" s="69">
        <f>C21+C22+C23</f>
        <v>5822</v>
      </c>
      <c r="D20" s="69">
        <f t="shared" ref="D20:E20" si="3">D21+D22+D23</f>
        <v>0</v>
      </c>
      <c r="E20" s="69">
        <f t="shared" si="3"/>
        <v>5822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s="5" customFormat="1" ht="27.6" x14ac:dyDescent="0.25">
      <c r="A21" s="37">
        <v>1.05010000000001E+16</v>
      </c>
      <c r="B21" s="35" t="s">
        <v>85</v>
      </c>
      <c r="C21" s="70">
        <v>5332</v>
      </c>
      <c r="D21" s="71"/>
      <c r="E21" s="71">
        <f t="shared" si="2"/>
        <v>5332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s="5" customFormat="1" ht="15.6" x14ac:dyDescent="0.25">
      <c r="A22" s="34" t="s">
        <v>18</v>
      </c>
      <c r="B22" s="35" t="s">
        <v>19</v>
      </c>
      <c r="C22" s="70">
        <v>72</v>
      </c>
      <c r="D22" s="71"/>
      <c r="E22" s="71">
        <f t="shared" si="2"/>
        <v>72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s="5" customFormat="1" ht="27.6" x14ac:dyDescent="0.25">
      <c r="A23" s="34" t="s">
        <v>20</v>
      </c>
      <c r="B23" s="35" t="s">
        <v>21</v>
      </c>
      <c r="C23" s="70">
        <v>418</v>
      </c>
      <c r="D23" s="71"/>
      <c r="E23" s="71">
        <f t="shared" si="2"/>
        <v>418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s="5" customFormat="1" ht="15.6" x14ac:dyDescent="0.25">
      <c r="A24" s="33" t="s">
        <v>22</v>
      </c>
      <c r="B24" s="30" t="s">
        <v>23</v>
      </c>
      <c r="C24" s="69">
        <f>C25</f>
        <v>693</v>
      </c>
      <c r="D24" s="69">
        <f t="shared" ref="D24:E24" si="4">D25</f>
        <v>0</v>
      </c>
      <c r="E24" s="69">
        <f t="shared" si="4"/>
        <v>693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s="5" customFormat="1" ht="15.6" x14ac:dyDescent="0.25">
      <c r="A25" s="34" t="s">
        <v>24</v>
      </c>
      <c r="B25" s="35" t="s">
        <v>25</v>
      </c>
      <c r="C25" s="70">
        <v>693</v>
      </c>
      <c r="D25" s="71"/>
      <c r="E25" s="71">
        <f t="shared" si="2"/>
        <v>693</v>
      </c>
      <c r="F25" s="4"/>
      <c r="G25" s="4"/>
      <c r="H25" s="4"/>
      <c r="I25" s="4"/>
      <c r="J25" s="4"/>
      <c r="K25" s="4"/>
      <c r="L25" s="4"/>
    </row>
    <row r="26" spans="1:22" s="5" customFormat="1" ht="15.6" x14ac:dyDescent="0.25">
      <c r="A26" s="33" t="s">
        <v>26</v>
      </c>
      <c r="B26" s="31" t="s">
        <v>27</v>
      </c>
      <c r="C26" s="69">
        <v>1112</v>
      </c>
      <c r="D26" s="71"/>
      <c r="E26" s="71">
        <f t="shared" si="2"/>
        <v>1112</v>
      </c>
      <c r="F26" s="4"/>
      <c r="G26" s="4"/>
      <c r="H26" s="4"/>
      <c r="I26" s="4"/>
      <c r="J26" s="4"/>
      <c r="K26" s="4"/>
      <c r="L26" s="4"/>
    </row>
    <row r="27" spans="1:22" s="5" customFormat="1" ht="28.2" customHeight="1" x14ac:dyDescent="0.25">
      <c r="A27" s="33" t="s">
        <v>28</v>
      </c>
      <c r="B27" s="31" t="s">
        <v>29</v>
      </c>
      <c r="C27" s="69">
        <f>C28+C29</f>
        <v>1068</v>
      </c>
      <c r="D27" s="69">
        <f t="shared" ref="D27:E27" si="5">D28+D29</f>
        <v>0</v>
      </c>
      <c r="E27" s="69">
        <f t="shared" si="5"/>
        <v>1068</v>
      </c>
      <c r="F27" s="4"/>
      <c r="G27" s="4"/>
      <c r="H27" s="4"/>
      <c r="I27" s="4"/>
      <c r="J27" s="4"/>
      <c r="K27" s="4"/>
      <c r="L27" s="4"/>
    </row>
    <row r="28" spans="1:22" s="5" customFormat="1" ht="55.2" x14ac:dyDescent="0.25">
      <c r="A28" s="37" t="s">
        <v>30</v>
      </c>
      <c r="B28" s="38" t="s">
        <v>31</v>
      </c>
      <c r="C28" s="72">
        <v>479</v>
      </c>
      <c r="D28" s="71"/>
      <c r="E28" s="71">
        <f t="shared" si="2"/>
        <v>479</v>
      </c>
      <c r="F28" s="4"/>
      <c r="G28" s="4"/>
      <c r="H28" s="4"/>
      <c r="I28" s="4"/>
      <c r="J28" s="4"/>
      <c r="K28" s="4"/>
      <c r="L28" s="4"/>
    </row>
    <row r="29" spans="1:22" s="5" customFormat="1" ht="56.4" customHeight="1" x14ac:dyDescent="0.25">
      <c r="A29" s="39">
        <v>1.11090450500001E+16</v>
      </c>
      <c r="B29" s="27" t="s">
        <v>32</v>
      </c>
      <c r="C29" s="73">
        <v>589</v>
      </c>
      <c r="D29" s="71"/>
      <c r="E29" s="71">
        <f t="shared" si="2"/>
        <v>589</v>
      </c>
      <c r="F29" s="4"/>
      <c r="G29" s="4"/>
      <c r="H29" s="4"/>
      <c r="I29" s="4"/>
      <c r="J29" s="4"/>
      <c r="K29" s="4"/>
      <c r="L29" s="4"/>
    </row>
    <row r="30" spans="1:22" s="5" customFormat="1" ht="19.2" customHeight="1" x14ac:dyDescent="0.25">
      <c r="A30" s="33" t="s">
        <v>33</v>
      </c>
      <c r="B30" s="31" t="s">
        <v>34</v>
      </c>
      <c r="C30" s="73">
        <f>C31+C32</f>
        <v>334</v>
      </c>
      <c r="D30" s="73">
        <f t="shared" ref="D30:E30" si="6">D31+D32</f>
        <v>0</v>
      </c>
      <c r="E30" s="73">
        <f t="shared" si="6"/>
        <v>334</v>
      </c>
      <c r="F30" s="4"/>
      <c r="G30" s="4"/>
      <c r="H30" s="4"/>
      <c r="I30" s="4"/>
      <c r="J30" s="4"/>
      <c r="K30" s="4"/>
      <c r="L30" s="4"/>
    </row>
    <row r="31" spans="1:22" s="5" customFormat="1" ht="27.6" x14ac:dyDescent="0.25">
      <c r="A31" s="34" t="s">
        <v>35</v>
      </c>
      <c r="B31" s="38" t="s">
        <v>36</v>
      </c>
      <c r="C31" s="72">
        <v>334</v>
      </c>
      <c r="D31" s="71"/>
      <c r="E31" s="71">
        <f t="shared" si="2"/>
        <v>334</v>
      </c>
      <c r="F31" s="4"/>
      <c r="G31" s="4"/>
      <c r="H31" s="4"/>
      <c r="I31" s="4"/>
      <c r="J31" s="4"/>
      <c r="K31" s="4"/>
      <c r="L31" s="4"/>
    </row>
    <row r="32" spans="1:22" s="5" customFormat="1" ht="26.4" hidden="1" x14ac:dyDescent="0.25">
      <c r="A32" s="34" t="s">
        <v>37</v>
      </c>
      <c r="B32" s="38" t="s">
        <v>38</v>
      </c>
      <c r="C32" s="73"/>
      <c r="D32" s="71"/>
      <c r="E32" s="71">
        <f t="shared" si="2"/>
        <v>0</v>
      </c>
      <c r="F32" s="4"/>
      <c r="G32" s="4"/>
      <c r="H32" s="4"/>
      <c r="I32" s="4"/>
      <c r="J32" s="4"/>
      <c r="K32" s="4"/>
      <c r="L32" s="4"/>
    </row>
    <row r="33" spans="1:12" s="5" customFormat="1" ht="27.6" x14ac:dyDescent="0.25">
      <c r="A33" s="33" t="s">
        <v>39</v>
      </c>
      <c r="B33" s="31" t="s">
        <v>126</v>
      </c>
      <c r="C33" s="73">
        <f>C34+C35</f>
        <v>0</v>
      </c>
      <c r="D33" s="71"/>
      <c r="E33" s="71">
        <f t="shared" si="2"/>
        <v>0</v>
      </c>
      <c r="F33" s="4"/>
      <c r="G33" s="4"/>
      <c r="H33" s="4"/>
      <c r="I33" s="4"/>
      <c r="J33" s="4"/>
      <c r="K33" s="4"/>
      <c r="L33" s="4"/>
    </row>
    <row r="34" spans="1:12" s="5" customFormat="1" ht="27.6" hidden="1" x14ac:dyDescent="0.25">
      <c r="A34" s="34" t="s">
        <v>40</v>
      </c>
      <c r="B34" s="38" t="s">
        <v>41</v>
      </c>
      <c r="C34" s="72"/>
      <c r="D34" s="71"/>
      <c r="E34" s="71">
        <f t="shared" si="2"/>
        <v>0</v>
      </c>
      <c r="F34" s="4"/>
      <c r="G34" s="4"/>
      <c r="H34" s="4"/>
      <c r="I34" s="4"/>
      <c r="J34" s="4"/>
      <c r="K34" s="4"/>
      <c r="L34" s="4"/>
    </row>
    <row r="35" spans="1:12" s="5" customFormat="1" ht="26.4" hidden="1" x14ac:dyDescent="0.25">
      <c r="A35" s="34" t="s">
        <v>42</v>
      </c>
      <c r="B35" s="38" t="s">
        <v>43</v>
      </c>
      <c r="C35" s="73"/>
      <c r="D35" s="71"/>
      <c r="E35" s="71">
        <f t="shared" si="2"/>
        <v>0</v>
      </c>
      <c r="F35" s="4"/>
      <c r="G35" s="4"/>
      <c r="H35" s="4"/>
      <c r="I35" s="4"/>
      <c r="J35" s="4"/>
      <c r="K35" s="4"/>
      <c r="L35" s="4"/>
    </row>
    <row r="36" spans="1:12" s="5" customFormat="1" ht="27.6" x14ac:dyDescent="0.25">
      <c r="A36" s="33" t="s">
        <v>44</v>
      </c>
      <c r="B36" s="31" t="s">
        <v>45</v>
      </c>
      <c r="C36" s="73">
        <f>C37</f>
        <v>235</v>
      </c>
      <c r="D36" s="73">
        <f t="shared" ref="D36:E36" si="7">D37</f>
        <v>0</v>
      </c>
      <c r="E36" s="73">
        <f t="shared" si="7"/>
        <v>235</v>
      </c>
      <c r="F36" s="4"/>
      <c r="G36" s="4"/>
      <c r="H36" s="4"/>
      <c r="I36" s="4"/>
      <c r="J36" s="4"/>
      <c r="K36" s="4"/>
      <c r="L36" s="4"/>
    </row>
    <row r="37" spans="1:12" s="5" customFormat="1" ht="27.6" x14ac:dyDescent="0.25">
      <c r="A37" s="40" t="s">
        <v>74</v>
      </c>
      <c r="B37" s="38" t="s">
        <v>46</v>
      </c>
      <c r="C37" s="72">
        <v>235</v>
      </c>
      <c r="D37" s="71"/>
      <c r="E37" s="71">
        <f t="shared" si="2"/>
        <v>235</v>
      </c>
      <c r="F37" s="4"/>
      <c r="G37" s="4"/>
      <c r="H37" s="4"/>
      <c r="I37" s="4"/>
      <c r="J37" s="4"/>
      <c r="K37" s="4"/>
      <c r="L37" s="4"/>
    </row>
    <row r="38" spans="1:12" s="5" customFormat="1" ht="15.6" customHeight="1" x14ac:dyDescent="0.25">
      <c r="A38" s="33" t="s">
        <v>47</v>
      </c>
      <c r="B38" s="31" t="s">
        <v>48</v>
      </c>
      <c r="C38" s="73">
        <v>93</v>
      </c>
      <c r="D38" s="71"/>
      <c r="E38" s="71">
        <f t="shared" si="2"/>
        <v>93</v>
      </c>
      <c r="F38" s="4"/>
      <c r="G38" s="4"/>
      <c r="H38" s="4"/>
      <c r="I38" s="4"/>
      <c r="J38" s="4"/>
      <c r="K38" s="4"/>
      <c r="L38" s="4"/>
    </row>
    <row r="39" spans="1:12" s="5" customFormat="1" ht="26.4" hidden="1" x14ac:dyDescent="0.25">
      <c r="A39" s="33" t="s">
        <v>49</v>
      </c>
      <c r="B39" s="31" t="s">
        <v>50</v>
      </c>
      <c r="C39" s="73">
        <f>C40</f>
        <v>0</v>
      </c>
      <c r="D39" s="71"/>
      <c r="E39" s="71">
        <f t="shared" si="2"/>
        <v>0</v>
      </c>
      <c r="F39" s="4"/>
      <c r="G39" s="4"/>
      <c r="H39" s="4"/>
      <c r="I39" s="4"/>
      <c r="J39" s="4"/>
      <c r="K39" s="4"/>
      <c r="L39" s="4"/>
    </row>
    <row r="40" spans="1:12" s="5" customFormat="1" ht="15.6" hidden="1" x14ac:dyDescent="0.25">
      <c r="A40" s="40" t="s">
        <v>51</v>
      </c>
      <c r="B40" s="38" t="s">
        <v>52</v>
      </c>
      <c r="C40" s="73"/>
      <c r="D40" s="71"/>
      <c r="E40" s="71">
        <f t="shared" si="2"/>
        <v>0</v>
      </c>
      <c r="F40" s="4"/>
      <c r="G40" s="4"/>
      <c r="H40" s="4"/>
      <c r="I40" s="4"/>
      <c r="J40" s="4"/>
      <c r="K40" s="4"/>
      <c r="L40" s="4"/>
    </row>
    <row r="41" spans="1:12" s="6" customFormat="1" ht="16.2" customHeight="1" x14ac:dyDescent="0.25">
      <c r="A41" s="33" t="s">
        <v>132</v>
      </c>
      <c r="B41" s="41" t="s">
        <v>53</v>
      </c>
      <c r="C41" s="74">
        <f>C42</f>
        <v>651961.23378999985</v>
      </c>
      <c r="D41" s="74">
        <f t="shared" ref="D41:E41" si="8">D42</f>
        <v>13160.084000000001</v>
      </c>
      <c r="E41" s="74">
        <f t="shared" si="8"/>
        <v>665121.31778999988</v>
      </c>
      <c r="F41" s="4"/>
      <c r="G41" s="4"/>
      <c r="H41" s="4"/>
      <c r="I41" s="4"/>
      <c r="J41" s="4"/>
      <c r="K41" s="4"/>
      <c r="L41" s="4"/>
    </row>
    <row r="42" spans="1:12" s="7" customFormat="1" ht="28.95" customHeight="1" x14ac:dyDescent="0.25">
      <c r="A42" s="34" t="s">
        <v>131</v>
      </c>
      <c r="B42" s="19" t="s">
        <v>54</v>
      </c>
      <c r="C42" s="75">
        <f>C43+C46+C78+C104+C109</f>
        <v>651961.23378999985</v>
      </c>
      <c r="D42" s="75">
        <f>D43+D46+D78+D104+D109</f>
        <v>13160.084000000001</v>
      </c>
      <c r="E42" s="75">
        <f>E43+E46+E78+E104+E109</f>
        <v>665121.31778999988</v>
      </c>
      <c r="F42" s="4"/>
      <c r="G42" s="4"/>
      <c r="H42" s="4"/>
      <c r="I42" s="4"/>
      <c r="J42" s="4"/>
      <c r="K42" s="4"/>
      <c r="L42" s="4"/>
    </row>
    <row r="43" spans="1:12" s="8" customFormat="1" ht="16.95" customHeight="1" x14ac:dyDescent="0.25">
      <c r="A43" s="17" t="s">
        <v>55</v>
      </c>
      <c r="B43" s="18" t="s">
        <v>56</v>
      </c>
      <c r="C43" s="76">
        <f>C44+C45</f>
        <v>134117</v>
      </c>
      <c r="D43" s="76">
        <f t="shared" ref="D43:E43" si="9">D44+D45</f>
        <v>0</v>
      </c>
      <c r="E43" s="76">
        <f t="shared" si="9"/>
        <v>134117</v>
      </c>
      <c r="F43" s="4"/>
      <c r="G43" s="4"/>
      <c r="H43" s="4"/>
      <c r="I43" s="4"/>
      <c r="J43" s="4"/>
      <c r="K43" s="4"/>
      <c r="L43" s="4"/>
    </row>
    <row r="44" spans="1:12" s="7" customFormat="1" ht="27.6" x14ac:dyDescent="0.25">
      <c r="A44" s="40" t="s">
        <v>57</v>
      </c>
      <c r="B44" s="19" t="s">
        <v>82</v>
      </c>
      <c r="C44" s="68">
        <v>126700</v>
      </c>
      <c r="D44" s="71"/>
      <c r="E44" s="71">
        <f>C44+D44</f>
        <v>126700</v>
      </c>
      <c r="F44" s="4"/>
      <c r="G44" s="4"/>
      <c r="H44" s="4"/>
      <c r="I44" s="4"/>
      <c r="J44" s="4"/>
      <c r="K44" s="4"/>
      <c r="L44" s="4"/>
    </row>
    <row r="45" spans="1:12" s="7" customFormat="1" ht="27.6" x14ac:dyDescent="0.25">
      <c r="A45" s="40" t="s">
        <v>58</v>
      </c>
      <c r="B45" s="19" t="s">
        <v>59</v>
      </c>
      <c r="C45" s="68">
        <v>7417</v>
      </c>
      <c r="D45" s="71"/>
      <c r="E45" s="71">
        <f>C45+D45</f>
        <v>7417</v>
      </c>
      <c r="F45" s="4"/>
      <c r="G45" s="4"/>
      <c r="H45" s="4"/>
      <c r="I45" s="4"/>
      <c r="J45" s="4"/>
      <c r="K45" s="4"/>
      <c r="L45" s="4"/>
    </row>
    <row r="46" spans="1:12" s="8" customFormat="1" ht="30" customHeight="1" x14ac:dyDescent="0.25">
      <c r="A46" s="17" t="s">
        <v>60</v>
      </c>
      <c r="B46" s="18" t="s">
        <v>61</v>
      </c>
      <c r="C46" s="77">
        <f>C49+C52+C58+C59+C61+C64+C70+C55</f>
        <v>46014.736999999994</v>
      </c>
      <c r="D46" s="77">
        <f>D49+D52+D58+D59+D61+D64+D70+D55+D67</f>
        <v>10864.584000000001</v>
      </c>
      <c r="E46" s="77">
        <f>E49+E52+E58+E59+E61+E64+E70+E55+E67</f>
        <v>56879.320999999996</v>
      </c>
      <c r="F46" s="4"/>
      <c r="G46" s="4"/>
      <c r="H46" s="4"/>
      <c r="I46" s="4"/>
      <c r="J46" s="4"/>
      <c r="K46" s="4"/>
      <c r="L46" s="4"/>
    </row>
    <row r="47" spans="1:12" s="8" customFormat="1" ht="65.25" hidden="1" customHeight="1" x14ac:dyDescent="0.25">
      <c r="A47" s="24" t="s">
        <v>62</v>
      </c>
      <c r="B47" s="19" t="s">
        <v>63</v>
      </c>
      <c r="C47" s="68"/>
      <c r="D47" s="71"/>
      <c r="E47" s="71"/>
      <c r="F47" s="4"/>
      <c r="G47" s="4"/>
      <c r="H47" s="4"/>
      <c r="I47" s="4"/>
      <c r="J47" s="4"/>
      <c r="K47" s="4"/>
      <c r="L47" s="4"/>
    </row>
    <row r="48" spans="1:12" s="8" customFormat="1" ht="33" hidden="1" customHeight="1" x14ac:dyDescent="0.25">
      <c r="A48" s="24" t="s">
        <v>86</v>
      </c>
      <c r="B48" s="20" t="s">
        <v>87</v>
      </c>
      <c r="C48" s="68"/>
      <c r="D48" s="71"/>
      <c r="E48" s="71"/>
      <c r="F48" s="4"/>
      <c r="G48" s="4"/>
      <c r="H48" s="4"/>
      <c r="I48" s="4"/>
      <c r="J48" s="4"/>
      <c r="K48" s="4"/>
      <c r="L48" s="4"/>
    </row>
    <row r="49" spans="1:12" s="8" customFormat="1" ht="45.75" customHeight="1" x14ac:dyDescent="0.25">
      <c r="A49" s="24" t="s">
        <v>139</v>
      </c>
      <c r="B49" s="20" t="s">
        <v>140</v>
      </c>
      <c r="C49" s="68">
        <f>C50+C51</f>
        <v>1213.5450000000001</v>
      </c>
      <c r="D49" s="71"/>
      <c r="E49" s="71">
        <f t="shared" ref="E49:E69" si="10">C49+D49</f>
        <v>1213.5450000000001</v>
      </c>
      <c r="F49" s="4"/>
      <c r="G49" s="4"/>
      <c r="H49" s="4"/>
      <c r="I49" s="4"/>
      <c r="J49" s="4"/>
      <c r="K49" s="4"/>
      <c r="L49" s="4"/>
    </row>
    <row r="50" spans="1:12" s="8" customFormat="1" ht="21" customHeight="1" x14ac:dyDescent="0.25">
      <c r="A50" s="24"/>
      <c r="B50" s="62" t="s">
        <v>148</v>
      </c>
      <c r="C50" s="68">
        <v>1201.4100000000001</v>
      </c>
      <c r="D50" s="71"/>
      <c r="E50" s="71">
        <f t="shared" si="10"/>
        <v>1201.4100000000001</v>
      </c>
      <c r="F50" s="4"/>
      <c r="G50" s="4"/>
      <c r="H50" s="4"/>
      <c r="I50" s="4"/>
      <c r="J50" s="4"/>
      <c r="K50" s="4"/>
      <c r="L50" s="4"/>
    </row>
    <row r="51" spans="1:12" s="8" customFormat="1" ht="21" customHeight="1" x14ac:dyDescent="0.25">
      <c r="A51" s="24"/>
      <c r="B51" s="62" t="s">
        <v>149</v>
      </c>
      <c r="C51" s="68">
        <v>12.135</v>
      </c>
      <c r="D51" s="71"/>
      <c r="E51" s="71">
        <f t="shared" si="10"/>
        <v>12.135</v>
      </c>
      <c r="F51" s="4"/>
      <c r="G51" s="4"/>
      <c r="H51" s="4"/>
      <c r="I51" s="4"/>
      <c r="J51" s="4"/>
      <c r="K51" s="4"/>
      <c r="L51" s="4"/>
    </row>
    <row r="52" spans="1:12" s="8" customFormat="1" ht="60.75" customHeight="1" x14ac:dyDescent="0.25">
      <c r="A52" s="24" t="s">
        <v>88</v>
      </c>
      <c r="B52" s="20" t="s">
        <v>89</v>
      </c>
      <c r="C52" s="68">
        <f>C53+C54</f>
        <v>8357.4920000000002</v>
      </c>
      <c r="D52" s="71"/>
      <c r="E52" s="71">
        <f t="shared" si="10"/>
        <v>8357.4920000000002</v>
      </c>
      <c r="F52" s="4"/>
      <c r="G52" s="4"/>
      <c r="H52" s="4"/>
      <c r="I52" s="4"/>
      <c r="J52" s="4"/>
      <c r="K52" s="4"/>
      <c r="L52" s="4"/>
    </row>
    <row r="53" spans="1:12" s="8" customFormat="1" ht="21" customHeight="1" x14ac:dyDescent="0.25">
      <c r="A53" s="24"/>
      <c r="B53" s="62" t="s">
        <v>148</v>
      </c>
      <c r="C53" s="68">
        <v>8273.9169999999995</v>
      </c>
      <c r="D53" s="71"/>
      <c r="E53" s="71">
        <f t="shared" si="10"/>
        <v>8273.9169999999995</v>
      </c>
      <c r="F53" s="4"/>
      <c r="G53" s="4"/>
      <c r="H53" s="4"/>
      <c r="I53" s="4"/>
      <c r="J53" s="4"/>
      <c r="K53" s="4"/>
      <c r="L53" s="4"/>
    </row>
    <row r="54" spans="1:12" s="8" customFormat="1" ht="21" customHeight="1" x14ac:dyDescent="0.25">
      <c r="A54" s="24"/>
      <c r="B54" s="62" t="s">
        <v>149</v>
      </c>
      <c r="C54" s="68">
        <v>83.575000000000003</v>
      </c>
      <c r="D54" s="71"/>
      <c r="E54" s="71">
        <f t="shared" si="10"/>
        <v>83.575000000000003</v>
      </c>
      <c r="F54" s="4"/>
      <c r="G54" s="4"/>
      <c r="H54" s="4"/>
      <c r="I54" s="4"/>
      <c r="J54" s="4"/>
      <c r="K54" s="4"/>
      <c r="L54" s="4"/>
    </row>
    <row r="55" spans="1:12" s="8" customFormat="1" ht="27.6" x14ac:dyDescent="0.25">
      <c r="A55" s="24" t="s">
        <v>75</v>
      </c>
      <c r="B55" s="20" t="s">
        <v>90</v>
      </c>
      <c r="C55" s="68">
        <f>C56+C57</f>
        <v>4661.7000000000007</v>
      </c>
      <c r="D55" s="71">
        <v>120</v>
      </c>
      <c r="E55" s="71">
        <f t="shared" si="10"/>
        <v>4781.7000000000007</v>
      </c>
      <c r="F55" s="4"/>
      <c r="G55" s="4"/>
      <c r="H55" s="4"/>
      <c r="I55" s="4"/>
      <c r="J55" s="4"/>
      <c r="K55" s="4"/>
      <c r="L55" s="4"/>
    </row>
    <row r="56" spans="1:12" s="8" customFormat="1" ht="21" customHeight="1" x14ac:dyDescent="0.25">
      <c r="A56" s="24"/>
      <c r="B56" s="62" t="s">
        <v>148</v>
      </c>
      <c r="C56" s="68">
        <v>4615.1000000000004</v>
      </c>
      <c r="D56" s="71">
        <v>118.3</v>
      </c>
      <c r="E56" s="71">
        <f t="shared" si="10"/>
        <v>4733.4000000000005</v>
      </c>
      <c r="F56" s="4"/>
      <c r="G56" s="4"/>
      <c r="H56" s="4"/>
      <c r="I56" s="4"/>
      <c r="J56" s="4"/>
      <c r="K56" s="4"/>
      <c r="L56" s="4"/>
    </row>
    <row r="57" spans="1:12" s="8" customFormat="1" ht="21" customHeight="1" x14ac:dyDescent="0.25">
      <c r="A57" s="24"/>
      <c r="B57" s="62" t="s">
        <v>149</v>
      </c>
      <c r="C57" s="68">
        <v>46.6</v>
      </c>
      <c r="D57" s="71">
        <v>1.7</v>
      </c>
      <c r="E57" s="71">
        <f t="shared" si="10"/>
        <v>48.300000000000004</v>
      </c>
      <c r="F57" s="4"/>
      <c r="G57" s="4"/>
      <c r="H57" s="4"/>
      <c r="I57" s="4"/>
      <c r="J57" s="4"/>
      <c r="K57" s="4"/>
      <c r="L57" s="4"/>
    </row>
    <row r="58" spans="1:12" s="8" customFormat="1" ht="27.6" hidden="1" x14ac:dyDescent="0.25">
      <c r="A58" s="24" t="s">
        <v>75</v>
      </c>
      <c r="B58" s="20" t="s">
        <v>90</v>
      </c>
      <c r="C58" s="68"/>
      <c r="D58" s="71"/>
      <c r="E58" s="71">
        <f t="shared" si="10"/>
        <v>0</v>
      </c>
      <c r="F58" s="4"/>
      <c r="G58" s="4"/>
      <c r="H58" s="4"/>
      <c r="I58" s="4"/>
      <c r="J58" s="4"/>
      <c r="K58" s="4"/>
      <c r="L58" s="4"/>
    </row>
    <row r="59" spans="1:12" s="8" customFormat="1" ht="47.25" hidden="1" customHeight="1" x14ac:dyDescent="0.25">
      <c r="A59" s="21" t="s">
        <v>94</v>
      </c>
      <c r="B59" s="20" t="s">
        <v>141</v>
      </c>
      <c r="C59" s="68"/>
      <c r="D59" s="71"/>
      <c r="E59" s="71">
        <f t="shared" si="10"/>
        <v>0</v>
      </c>
      <c r="F59" s="4"/>
      <c r="G59" s="4"/>
      <c r="H59" s="4"/>
      <c r="I59" s="4"/>
      <c r="J59" s="4"/>
      <c r="K59" s="4"/>
      <c r="L59" s="4"/>
    </row>
    <row r="60" spans="1:12" s="8" customFormat="1" ht="27.6" hidden="1" customHeight="1" x14ac:dyDescent="0.25">
      <c r="A60" s="21" t="s">
        <v>80</v>
      </c>
      <c r="B60" s="55" t="s">
        <v>91</v>
      </c>
      <c r="C60" s="67"/>
      <c r="D60" s="71"/>
      <c r="E60" s="71">
        <f t="shared" si="10"/>
        <v>0</v>
      </c>
      <c r="F60" s="4"/>
      <c r="G60" s="4"/>
      <c r="H60" s="4"/>
      <c r="I60" s="4"/>
      <c r="J60" s="4"/>
      <c r="K60" s="4"/>
      <c r="L60" s="4"/>
    </row>
    <row r="61" spans="1:12" s="8" customFormat="1" ht="27.6" x14ac:dyDescent="0.25">
      <c r="A61" s="21" t="s">
        <v>92</v>
      </c>
      <c r="B61" s="20" t="s">
        <v>93</v>
      </c>
      <c r="C61" s="68">
        <f>C62+C63</f>
        <v>2021</v>
      </c>
      <c r="D61" s="68">
        <f t="shared" ref="D61:E61" si="11">D62+D63</f>
        <v>2524.4540000000002</v>
      </c>
      <c r="E61" s="68">
        <f t="shared" si="11"/>
        <v>4545.4539999999997</v>
      </c>
      <c r="F61" s="4"/>
      <c r="G61" s="4"/>
      <c r="H61" s="4"/>
      <c r="I61" s="4"/>
      <c r="J61" s="4"/>
      <c r="K61" s="4"/>
      <c r="L61" s="4"/>
    </row>
    <row r="62" spans="1:12" s="8" customFormat="1" ht="15.6" x14ac:dyDescent="0.25">
      <c r="A62" s="21"/>
      <c r="B62" s="62" t="s">
        <v>148</v>
      </c>
      <c r="C62" s="68">
        <v>2000</v>
      </c>
      <c r="D62" s="71">
        <v>2500</v>
      </c>
      <c r="E62" s="71">
        <f t="shared" si="10"/>
        <v>4500</v>
      </c>
      <c r="F62" s="4"/>
      <c r="G62" s="4"/>
      <c r="H62" s="4"/>
      <c r="I62" s="4"/>
      <c r="J62" s="4"/>
      <c r="K62" s="4"/>
      <c r="L62" s="4"/>
    </row>
    <row r="63" spans="1:12" s="8" customFormat="1" ht="15.6" x14ac:dyDescent="0.25">
      <c r="A63" s="21"/>
      <c r="B63" s="62" t="s">
        <v>149</v>
      </c>
      <c r="C63" s="68">
        <v>21</v>
      </c>
      <c r="D63" s="71">
        <v>24.454000000000001</v>
      </c>
      <c r="E63" s="71">
        <f t="shared" si="10"/>
        <v>45.454000000000001</v>
      </c>
      <c r="F63" s="4"/>
      <c r="G63" s="4"/>
      <c r="H63" s="4"/>
      <c r="I63" s="4"/>
      <c r="J63" s="4"/>
      <c r="K63" s="4"/>
      <c r="L63" s="4"/>
    </row>
    <row r="64" spans="1:12" s="8" customFormat="1" ht="27.6" x14ac:dyDescent="0.25">
      <c r="A64" s="24" t="s">
        <v>130</v>
      </c>
      <c r="B64" s="27" t="s">
        <v>138</v>
      </c>
      <c r="C64" s="67">
        <f>C65+C66</f>
        <v>2246</v>
      </c>
      <c r="D64" s="71"/>
      <c r="E64" s="71">
        <f t="shared" si="10"/>
        <v>2246</v>
      </c>
      <c r="F64" s="4"/>
      <c r="G64" s="4"/>
      <c r="H64" s="4"/>
      <c r="I64" s="4"/>
      <c r="J64" s="4"/>
      <c r="K64" s="4"/>
      <c r="L64" s="4"/>
    </row>
    <row r="65" spans="1:12" s="8" customFormat="1" ht="21" customHeight="1" x14ac:dyDescent="0.25">
      <c r="A65" s="24"/>
      <c r="B65" s="62" t="s">
        <v>148</v>
      </c>
      <c r="C65" s="68">
        <v>2215</v>
      </c>
      <c r="D65" s="71"/>
      <c r="E65" s="71">
        <f t="shared" si="10"/>
        <v>2215</v>
      </c>
      <c r="F65" s="4"/>
      <c r="G65" s="4"/>
      <c r="H65" s="4"/>
      <c r="I65" s="4"/>
      <c r="J65" s="4"/>
      <c r="K65" s="4"/>
      <c r="L65" s="4"/>
    </row>
    <row r="66" spans="1:12" s="8" customFormat="1" ht="21" customHeight="1" x14ac:dyDescent="0.25">
      <c r="A66" s="24"/>
      <c r="B66" s="62" t="s">
        <v>149</v>
      </c>
      <c r="C66" s="68">
        <v>31</v>
      </c>
      <c r="D66" s="71"/>
      <c r="E66" s="71">
        <f t="shared" si="10"/>
        <v>31</v>
      </c>
      <c r="F66" s="4"/>
      <c r="G66" s="4"/>
      <c r="H66" s="4"/>
      <c r="I66" s="4"/>
      <c r="J66" s="4"/>
      <c r="K66" s="4"/>
      <c r="L66" s="4"/>
    </row>
    <row r="67" spans="1:12" s="8" customFormat="1" ht="25.2" customHeight="1" x14ac:dyDescent="0.25">
      <c r="A67" s="21" t="s">
        <v>94</v>
      </c>
      <c r="B67" s="20" t="s">
        <v>158</v>
      </c>
      <c r="C67" s="68">
        <f>C68+C69</f>
        <v>0</v>
      </c>
      <c r="D67" s="68">
        <f t="shared" ref="D67:E67" si="12">D68+D69</f>
        <v>1890</v>
      </c>
      <c r="E67" s="68">
        <f t="shared" si="12"/>
        <v>1890</v>
      </c>
      <c r="F67" s="4"/>
      <c r="G67" s="4"/>
      <c r="H67" s="4"/>
      <c r="I67" s="4"/>
      <c r="J67" s="4"/>
      <c r="K67" s="4"/>
      <c r="L67" s="4"/>
    </row>
    <row r="68" spans="1:12" s="8" customFormat="1" ht="21" customHeight="1" x14ac:dyDescent="0.25">
      <c r="A68" s="21"/>
      <c r="B68" s="62" t="s">
        <v>148</v>
      </c>
      <c r="C68" s="68"/>
      <c r="D68" s="71">
        <v>1871.1</v>
      </c>
      <c r="E68" s="71">
        <f t="shared" si="10"/>
        <v>1871.1</v>
      </c>
      <c r="F68" s="4"/>
      <c r="G68" s="4"/>
      <c r="H68" s="4"/>
      <c r="I68" s="4"/>
      <c r="J68" s="4"/>
      <c r="K68" s="4"/>
      <c r="L68" s="4"/>
    </row>
    <row r="69" spans="1:12" s="8" customFormat="1" ht="21" customHeight="1" x14ac:dyDescent="0.25">
      <c r="A69" s="21"/>
      <c r="B69" s="62" t="s">
        <v>149</v>
      </c>
      <c r="C69" s="68"/>
      <c r="D69" s="71">
        <v>18.899999999999999</v>
      </c>
      <c r="E69" s="71">
        <f t="shared" si="10"/>
        <v>18.899999999999999</v>
      </c>
      <c r="F69" s="4"/>
      <c r="G69" s="4"/>
      <c r="H69" s="4"/>
      <c r="I69" s="4"/>
      <c r="J69" s="4"/>
      <c r="K69" s="4"/>
      <c r="L69" s="4"/>
    </row>
    <row r="70" spans="1:12" s="8" customFormat="1" ht="19.95" customHeight="1" x14ac:dyDescent="0.25">
      <c r="A70" s="22" t="s">
        <v>64</v>
      </c>
      <c r="B70" s="23" t="s">
        <v>65</v>
      </c>
      <c r="C70" s="78">
        <f>SUM(C71:C77)</f>
        <v>27515</v>
      </c>
      <c r="D70" s="78">
        <f>SUM(D71:D77)</f>
        <v>6330.13</v>
      </c>
      <c r="E70" s="78">
        <f>SUM(E71:E77)</f>
        <v>33845.129999999997</v>
      </c>
      <c r="F70" s="4"/>
      <c r="G70" s="4"/>
      <c r="H70" s="4"/>
      <c r="I70" s="4"/>
      <c r="J70" s="4"/>
      <c r="K70" s="4"/>
      <c r="L70" s="4"/>
    </row>
    <row r="71" spans="1:12" s="8" customFormat="1" ht="44.4" customHeight="1" x14ac:dyDescent="0.25">
      <c r="A71" s="24" t="s">
        <v>64</v>
      </c>
      <c r="B71" s="25" t="s">
        <v>95</v>
      </c>
      <c r="C71" s="68">
        <f>22097</f>
        <v>22097</v>
      </c>
      <c r="D71" s="71">
        <v>1031.43</v>
      </c>
      <c r="E71" s="71">
        <f t="shared" ref="E71:E77" si="13">C71+D71</f>
        <v>23128.43</v>
      </c>
      <c r="F71" s="4"/>
      <c r="G71" s="4"/>
      <c r="H71" s="4"/>
      <c r="I71" s="4"/>
      <c r="J71" s="4"/>
      <c r="K71" s="4"/>
      <c r="L71" s="4"/>
    </row>
    <row r="72" spans="1:12" s="8" customFormat="1" ht="58.95" customHeight="1" x14ac:dyDescent="0.25">
      <c r="A72" s="24" t="s">
        <v>64</v>
      </c>
      <c r="B72" s="25" t="s">
        <v>96</v>
      </c>
      <c r="C72" s="68">
        <v>2309</v>
      </c>
      <c r="D72" s="71"/>
      <c r="E72" s="71">
        <f t="shared" si="13"/>
        <v>2309</v>
      </c>
      <c r="F72" s="4"/>
      <c r="G72" s="4"/>
      <c r="H72" s="4"/>
      <c r="I72" s="4"/>
      <c r="J72" s="4"/>
      <c r="K72" s="4"/>
      <c r="L72" s="4"/>
    </row>
    <row r="73" spans="1:12" s="8" customFormat="1" ht="29.4" customHeight="1" x14ac:dyDescent="0.25">
      <c r="A73" s="24" t="s">
        <v>64</v>
      </c>
      <c r="B73" s="25" t="s">
        <v>97</v>
      </c>
      <c r="C73" s="68">
        <v>1404</v>
      </c>
      <c r="D73" s="71"/>
      <c r="E73" s="71">
        <f t="shared" si="13"/>
        <v>1404</v>
      </c>
      <c r="F73" s="4"/>
      <c r="G73" s="4"/>
      <c r="H73" s="4"/>
      <c r="I73" s="4"/>
      <c r="J73" s="4"/>
      <c r="K73" s="4"/>
      <c r="L73" s="4"/>
    </row>
    <row r="74" spans="1:12" s="8" customFormat="1" ht="36" hidden="1" customHeight="1" x14ac:dyDescent="0.25">
      <c r="A74" s="24" t="s">
        <v>64</v>
      </c>
      <c r="B74" s="25" t="s">
        <v>98</v>
      </c>
      <c r="C74" s="68"/>
      <c r="D74" s="71"/>
      <c r="E74" s="71">
        <f t="shared" si="13"/>
        <v>0</v>
      </c>
      <c r="F74" s="4"/>
      <c r="G74" s="4"/>
      <c r="H74" s="4"/>
      <c r="I74" s="4"/>
      <c r="J74" s="4"/>
      <c r="K74" s="4"/>
      <c r="L74" s="4"/>
    </row>
    <row r="75" spans="1:12" s="8" customFormat="1" ht="35.4" customHeight="1" x14ac:dyDescent="0.25">
      <c r="A75" s="24" t="s">
        <v>64</v>
      </c>
      <c r="B75" s="25" t="s">
        <v>127</v>
      </c>
      <c r="C75" s="68">
        <v>570</v>
      </c>
      <c r="D75" s="71"/>
      <c r="E75" s="71">
        <f t="shared" si="13"/>
        <v>570</v>
      </c>
      <c r="F75" s="4"/>
      <c r="G75" s="4"/>
      <c r="H75" s="4"/>
      <c r="I75" s="4"/>
      <c r="J75" s="4"/>
      <c r="K75" s="4"/>
      <c r="L75" s="4"/>
    </row>
    <row r="76" spans="1:12" s="8" customFormat="1" ht="35.4" customHeight="1" x14ac:dyDescent="0.25">
      <c r="A76" s="24" t="s">
        <v>64</v>
      </c>
      <c r="B76" s="27" t="s">
        <v>128</v>
      </c>
      <c r="C76" s="68">
        <v>1135</v>
      </c>
      <c r="D76" s="71"/>
      <c r="E76" s="71">
        <f t="shared" si="13"/>
        <v>1135</v>
      </c>
      <c r="F76" s="4"/>
      <c r="G76" s="4"/>
      <c r="H76" s="4"/>
      <c r="I76" s="4"/>
      <c r="J76" s="4"/>
      <c r="K76" s="4"/>
      <c r="L76" s="4"/>
    </row>
    <row r="77" spans="1:12" s="8" customFormat="1" ht="35.4" customHeight="1" x14ac:dyDescent="0.25">
      <c r="A77" s="24" t="s">
        <v>64</v>
      </c>
      <c r="B77" s="27" t="s">
        <v>151</v>
      </c>
      <c r="C77" s="68">
        <v>0</v>
      </c>
      <c r="D77" s="71">
        <v>5298.7</v>
      </c>
      <c r="E77" s="71">
        <f t="shared" si="13"/>
        <v>5298.7</v>
      </c>
      <c r="F77" s="4"/>
      <c r="G77" s="4"/>
      <c r="H77" s="4"/>
      <c r="I77" s="4"/>
      <c r="J77" s="4"/>
      <c r="K77" s="4"/>
      <c r="L77" s="4"/>
    </row>
    <row r="78" spans="1:12" s="8" customFormat="1" ht="24.75" customHeight="1" x14ac:dyDescent="0.25">
      <c r="A78" s="17" t="s">
        <v>66</v>
      </c>
      <c r="B78" s="18" t="s">
        <v>67</v>
      </c>
      <c r="C78" s="77">
        <f>C79+C80+C81+C96+C97+C100+C101+C102+C103</f>
        <v>440618.57878999994</v>
      </c>
      <c r="D78" s="77">
        <f t="shared" ref="D78:E78" si="14">D79+D80+D81+D96+D97+D100+D101+D102+D103</f>
        <v>1260</v>
      </c>
      <c r="E78" s="77">
        <f t="shared" si="14"/>
        <v>441878.57878999994</v>
      </c>
      <c r="F78" s="4"/>
      <c r="G78" s="4"/>
      <c r="H78" s="4"/>
      <c r="I78" s="4"/>
      <c r="J78" s="4"/>
      <c r="K78" s="4"/>
      <c r="L78" s="4"/>
    </row>
    <row r="79" spans="1:12" s="7" customFormat="1" ht="42.6" customHeight="1" x14ac:dyDescent="0.25">
      <c r="A79" s="34" t="s">
        <v>76</v>
      </c>
      <c r="B79" s="20" t="s">
        <v>99</v>
      </c>
      <c r="C79" s="67">
        <v>12.6</v>
      </c>
      <c r="D79" s="75"/>
      <c r="E79" s="71">
        <f t="shared" ref="E79:E80" si="15">C79+D79</f>
        <v>12.6</v>
      </c>
    </row>
    <row r="80" spans="1:12" s="7" customFormat="1" ht="31.5" customHeight="1" x14ac:dyDescent="0.25">
      <c r="A80" s="40" t="s">
        <v>81</v>
      </c>
      <c r="B80" s="20" t="s">
        <v>100</v>
      </c>
      <c r="C80" s="67">
        <v>4177</v>
      </c>
      <c r="D80" s="75"/>
      <c r="E80" s="71">
        <f t="shared" si="15"/>
        <v>4177</v>
      </c>
    </row>
    <row r="81" spans="1:5" s="14" customFormat="1" ht="30.75" customHeight="1" x14ac:dyDescent="0.25">
      <c r="A81" s="42" t="s">
        <v>101</v>
      </c>
      <c r="B81" s="43" t="s">
        <v>83</v>
      </c>
      <c r="C81" s="79">
        <f>SUM(C82:C95)</f>
        <v>405453</v>
      </c>
      <c r="D81" s="79">
        <f t="shared" ref="D81:E81" si="16">SUM(D82:D95)</f>
        <v>-40</v>
      </c>
      <c r="E81" s="79">
        <f t="shared" si="16"/>
        <v>405413</v>
      </c>
    </row>
    <row r="82" spans="1:5" s="13" customFormat="1" ht="135.75" customHeight="1" x14ac:dyDescent="0.25">
      <c r="A82" s="44" t="s">
        <v>101</v>
      </c>
      <c r="B82" s="45" t="s">
        <v>110</v>
      </c>
      <c r="C82" s="67">
        <v>381618</v>
      </c>
      <c r="D82" s="75"/>
      <c r="E82" s="71">
        <f t="shared" ref="E82:E102" si="17">C82+D82</f>
        <v>381618</v>
      </c>
    </row>
    <row r="83" spans="1:5" s="13" customFormat="1" ht="30.75" customHeight="1" x14ac:dyDescent="0.25">
      <c r="A83" s="44" t="s">
        <v>101</v>
      </c>
      <c r="B83" s="45" t="s">
        <v>111</v>
      </c>
      <c r="C83" s="67">
        <v>2174</v>
      </c>
      <c r="D83" s="75"/>
      <c r="E83" s="71">
        <f t="shared" si="17"/>
        <v>2174</v>
      </c>
    </row>
    <row r="84" spans="1:5" s="13" customFormat="1" ht="31.2" customHeight="1" x14ac:dyDescent="0.25">
      <c r="A84" s="44" t="s">
        <v>101</v>
      </c>
      <c r="B84" s="45" t="s">
        <v>112</v>
      </c>
      <c r="C84" s="67">
        <v>915</v>
      </c>
      <c r="D84" s="75"/>
      <c r="E84" s="71">
        <f t="shared" si="17"/>
        <v>915</v>
      </c>
    </row>
    <row r="85" spans="1:5" s="13" customFormat="1" ht="127.5" customHeight="1" x14ac:dyDescent="0.25">
      <c r="A85" s="44" t="s">
        <v>101</v>
      </c>
      <c r="B85" s="45" t="s">
        <v>113</v>
      </c>
      <c r="C85" s="67">
        <v>1878</v>
      </c>
      <c r="D85" s="75"/>
      <c r="E85" s="71">
        <f t="shared" si="17"/>
        <v>1878</v>
      </c>
    </row>
    <row r="86" spans="1:5" s="13" customFormat="1" ht="127.5" customHeight="1" x14ac:dyDescent="0.25">
      <c r="A86" s="44" t="s">
        <v>101</v>
      </c>
      <c r="B86" s="45" t="s">
        <v>114</v>
      </c>
      <c r="C86" s="67">
        <v>2622</v>
      </c>
      <c r="D86" s="75"/>
      <c r="E86" s="71">
        <f t="shared" si="17"/>
        <v>2622</v>
      </c>
    </row>
    <row r="87" spans="1:5" s="13" customFormat="1" ht="117" customHeight="1" x14ac:dyDescent="0.25">
      <c r="A87" s="44" t="s">
        <v>101</v>
      </c>
      <c r="B87" s="45" t="s">
        <v>115</v>
      </c>
      <c r="C87" s="67">
        <v>6831</v>
      </c>
      <c r="D87" s="75"/>
      <c r="E87" s="71">
        <f t="shared" si="17"/>
        <v>6831</v>
      </c>
    </row>
    <row r="88" spans="1:5" s="13" customFormat="1" ht="124.5" customHeight="1" x14ac:dyDescent="0.25">
      <c r="A88" s="44" t="s">
        <v>101</v>
      </c>
      <c r="B88" s="45" t="s">
        <v>116</v>
      </c>
      <c r="C88" s="67">
        <v>40</v>
      </c>
      <c r="D88" s="75">
        <v>-40</v>
      </c>
      <c r="E88" s="71">
        <f t="shared" si="17"/>
        <v>0</v>
      </c>
    </row>
    <row r="89" spans="1:5" s="13" customFormat="1" ht="32.4" customHeight="1" x14ac:dyDescent="0.25">
      <c r="A89" s="44" t="s">
        <v>101</v>
      </c>
      <c r="B89" s="45" t="s">
        <v>117</v>
      </c>
      <c r="C89" s="67">
        <v>1269</v>
      </c>
      <c r="D89" s="75"/>
      <c r="E89" s="71">
        <f t="shared" si="17"/>
        <v>1269</v>
      </c>
    </row>
    <row r="90" spans="1:5" s="13" customFormat="1" ht="39.75" customHeight="1" x14ac:dyDescent="0.25">
      <c r="A90" s="44" t="s">
        <v>101</v>
      </c>
      <c r="B90" s="45" t="s">
        <v>118</v>
      </c>
      <c r="C90" s="67">
        <v>1044</v>
      </c>
      <c r="D90" s="75"/>
      <c r="E90" s="71">
        <f t="shared" si="17"/>
        <v>1044</v>
      </c>
    </row>
    <row r="91" spans="1:5" s="13" customFormat="1" ht="30.75" customHeight="1" x14ac:dyDescent="0.25">
      <c r="A91" s="44" t="s">
        <v>101</v>
      </c>
      <c r="B91" s="45" t="s">
        <v>119</v>
      </c>
      <c r="C91" s="67">
        <v>166</v>
      </c>
      <c r="D91" s="75"/>
      <c r="E91" s="71">
        <f t="shared" si="17"/>
        <v>166</v>
      </c>
    </row>
    <row r="92" spans="1:5" s="13" customFormat="1" ht="48.75" customHeight="1" x14ac:dyDescent="0.25">
      <c r="A92" s="44" t="s">
        <v>101</v>
      </c>
      <c r="B92" s="45" t="s">
        <v>120</v>
      </c>
      <c r="C92" s="67">
        <v>2</v>
      </c>
      <c r="D92" s="75"/>
      <c r="E92" s="71">
        <f t="shared" si="17"/>
        <v>2</v>
      </c>
    </row>
    <row r="93" spans="1:5" s="13" customFormat="1" ht="30.75" customHeight="1" x14ac:dyDescent="0.25">
      <c r="A93" s="44" t="s">
        <v>101</v>
      </c>
      <c r="B93" s="59" t="s">
        <v>142</v>
      </c>
      <c r="C93" s="67">
        <v>1797</v>
      </c>
      <c r="D93" s="75"/>
      <c r="E93" s="71">
        <f t="shared" si="17"/>
        <v>1797</v>
      </c>
    </row>
    <row r="94" spans="1:5" s="13" customFormat="1" ht="48" customHeight="1" x14ac:dyDescent="0.25">
      <c r="A94" s="44" t="s">
        <v>101</v>
      </c>
      <c r="B94" s="45" t="s">
        <v>121</v>
      </c>
      <c r="C94" s="67">
        <v>48</v>
      </c>
      <c r="D94" s="75"/>
      <c r="E94" s="71">
        <f t="shared" si="17"/>
        <v>48</v>
      </c>
    </row>
    <row r="95" spans="1:5" s="13" customFormat="1" ht="48" customHeight="1" x14ac:dyDescent="0.25">
      <c r="A95" s="44" t="s">
        <v>101</v>
      </c>
      <c r="B95" s="88" t="s">
        <v>102</v>
      </c>
      <c r="C95" s="67">
        <v>5049</v>
      </c>
      <c r="D95" s="75"/>
      <c r="E95" s="71">
        <f t="shared" ref="E95" si="18">C95+D95</f>
        <v>5049</v>
      </c>
    </row>
    <row r="96" spans="1:5" s="13" customFormat="1" ht="48" customHeight="1" x14ac:dyDescent="0.25">
      <c r="A96" s="60" t="s">
        <v>144</v>
      </c>
      <c r="B96" s="61" t="s">
        <v>143</v>
      </c>
      <c r="C96" s="67">
        <v>12661</v>
      </c>
      <c r="D96" s="75">
        <v>1300</v>
      </c>
      <c r="E96" s="71">
        <f t="shared" si="17"/>
        <v>13961</v>
      </c>
    </row>
    <row r="97" spans="1:12" s="7" customFormat="1" ht="45.6" customHeight="1" x14ac:dyDescent="0.25">
      <c r="A97" s="40" t="s">
        <v>103</v>
      </c>
      <c r="B97" s="20" t="s">
        <v>104</v>
      </c>
      <c r="C97" s="67">
        <f>C98+C99</f>
        <v>14657.878789999999</v>
      </c>
      <c r="D97" s="75"/>
      <c r="E97" s="71">
        <f t="shared" si="17"/>
        <v>14657.878789999999</v>
      </c>
    </row>
    <row r="98" spans="1:12" s="8" customFormat="1" ht="21" customHeight="1" x14ac:dyDescent="0.25">
      <c r="A98" s="24"/>
      <c r="B98" s="62" t="s">
        <v>148</v>
      </c>
      <c r="C98" s="68">
        <v>14511.3</v>
      </c>
      <c r="D98" s="71"/>
      <c r="E98" s="71">
        <f t="shared" si="17"/>
        <v>14511.3</v>
      </c>
      <c r="F98" s="4"/>
      <c r="G98" s="4"/>
      <c r="H98" s="4"/>
      <c r="I98" s="4"/>
      <c r="J98" s="4"/>
      <c r="K98" s="4"/>
      <c r="L98" s="4"/>
    </row>
    <row r="99" spans="1:12" s="8" customFormat="1" ht="21" customHeight="1" x14ac:dyDescent="0.25">
      <c r="A99" s="24"/>
      <c r="B99" s="62" t="s">
        <v>149</v>
      </c>
      <c r="C99" s="68">
        <v>146.57879</v>
      </c>
      <c r="D99" s="71"/>
      <c r="E99" s="71">
        <f t="shared" si="17"/>
        <v>146.57879</v>
      </c>
      <c r="F99" s="4"/>
      <c r="G99" s="4"/>
      <c r="H99" s="4"/>
      <c r="I99" s="4"/>
      <c r="J99" s="4"/>
      <c r="K99" s="4"/>
      <c r="L99" s="4"/>
    </row>
    <row r="100" spans="1:12" s="7" customFormat="1" ht="45.6" customHeight="1" x14ac:dyDescent="0.25">
      <c r="A100" s="34" t="s">
        <v>77</v>
      </c>
      <c r="B100" s="20" t="s">
        <v>105</v>
      </c>
      <c r="C100" s="67">
        <v>746.6</v>
      </c>
      <c r="D100" s="75"/>
      <c r="E100" s="71">
        <f t="shared" si="17"/>
        <v>746.6</v>
      </c>
    </row>
    <row r="101" spans="1:12" s="13" customFormat="1" ht="44.4" customHeight="1" x14ac:dyDescent="0.25">
      <c r="A101" s="34" t="s">
        <v>78</v>
      </c>
      <c r="B101" s="26" t="s">
        <v>106</v>
      </c>
      <c r="C101" s="67">
        <v>10.5</v>
      </c>
      <c r="D101" s="75"/>
      <c r="E101" s="71">
        <f t="shared" si="17"/>
        <v>10.5</v>
      </c>
    </row>
    <row r="102" spans="1:12" s="13" customFormat="1" ht="29.4" customHeight="1" x14ac:dyDescent="0.25">
      <c r="A102" s="34" t="s">
        <v>79</v>
      </c>
      <c r="B102" s="20" t="s">
        <v>107</v>
      </c>
      <c r="C102" s="67">
        <v>2900</v>
      </c>
      <c r="D102" s="75"/>
      <c r="E102" s="71">
        <f t="shared" si="17"/>
        <v>2900</v>
      </c>
    </row>
    <row r="103" spans="1:12" s="13" customFormat="1" ht="30" hidden="1" customHeight="1" x14ac:dyDescent="0.25">
      <c r="A103" s="21" t="s">
        <v>108</v>
      </c>
      <c r="B103" s="27" t="s">
        <v>109</v>
      </c>
      <c r="C103" s="67"/>
      <c r="D103" s="75"/>
      <c r="E103" s="75"/>
    </row>
    <row r="104" spans="1:12" s="8" customFormat="1" ht="19.95" customHeight="1" x14ac:dyDescent="0.25">
      <c r="A104" s="17" t="s">
        <v>68</v>
      </c>
      <c r="B104" s="28" t="s">
        <v>69</v>
      </c>
      <c r="C104" s="80">
        <f>SUM(C105:C111)</f>
        <v>31210.918000000001</v>
      </c>
      <c r="D104" s="80">
        <f t="shared" ref="D104:E104" si="19">SUM(D105:D111)</f>
        <v>1035.5</v>
      </c>
      <c r="E104" s="80">
        <f t="shared" si="19"/>
        <v>32246.418000000001</v>
      </c>
    </row>
    <row r="105" spans="1:12" s="8" customFormat="1" ht="55.2" x14ac:dyDescent="0.25">
      <c r="A105" s="24" t="s">
        <v>70</v>
      </c>
      <c r="B105" s="29" t="s">
        <v>71</v>
      </c>
      <c r="C105" s="68">
        <v>691</v>
      </c>
      <c r="D105" s="81"/>
      <c r="E105" s="71">
        <f t="shared" ref="E105:E111" si="20">C105+D105</f>
        <v>691</v>
      </c>
    </row>
    <row r="106" spans="1:12" s="8" customFormat="1" ht="55.2" x14ac:dyDescent="0.25">
      <c r="A106" s="24" t="s">
        <v>122</v>
      </c>
      <c r="B106" s="29" t="s">
        <v>123</v>
      </c>
      <c r="C106" s="68">
        <v>27560.736000000001</v>
      </c>
      <c r="D106" s="81"/>
      <c r="E106" s="71">
        <f t="shared" si="20"/>
        <v>27560.736000000001</v>
      </c>
    </row>
    <row r="107" spans="1:12" s="8" customFormat="1" ht="97.8" customHeight="1" x14ac:dyDescent="0.25">
      <c r="A107" s="24" t="s">
        <v>136</v>
      </c>
      <c r="B107" s="29" t="s">
        <v>150</v>
      </c>
      <c r="C107" s="68">
        <v>574.18200000000002</v>
      </c>
      <c r="D107" s="81"/>
      <c r="E107" s="71">
        <f t="shared" si="20"/>
        <v>574.18200000000002</v>
      </c>
    </row>
    <row r="108" spans="1:12" s="8" customFormat="1" ht="58.2" customHeight="1" x14ac:dyDescent="0.25">
      <c r="A108" s="24" t="s">
        <v>124</v>
      </c>
      <c r="B108" s="29" t="s">
        <v>125</v>
      </c>
      <c r="C108" s="68">
        <v>2385</v>
      </c>
      <c r="D108" s="81"/>
      <c r="E108" s="71">
        <f t="shared" si="20"/>
        <v>2385</v>
      </c>
    </row>
    <row r="109" spans="1:12" s="8" customFormat="1" ht="27.6" hidden="1" x14ac:dyDescent="0.25">
      <c r="A109" s="24" t="s">
        <v>137</v>
      </c>
      <c r="B109" s="29" t="s">
        <v>129</v>
      </c>
      <c r="C109" s="75"/>
      <c r="D109" s="81"/>
      <c r="E109" s="71">
        <f t="shared" si="20"/>
        <v>0</v>
      </c>
    </row>
    <row r="110" spans="1:12" s="8" customFormat="1" ht="82.8" x14ac:dyDescent="0.25">
      <c r="A110" s="24" t="s">
        <v>124</v>
      </c>
      <c r="B110" s="29" t="s">
        <v>152</v>
      </c>
      <c r="C110" s="68">
        <v>0</v>
      </c>
      <c r="D110" s="81">
        <v>535.5</v>
      </c>
      <c r="E110" s="71">
        <f t="shared" si="20"/>
        <v>535.5</v>
      </c>
    </row>
    <row r="111" spans="1:12" s="8" customFormat="1" ht="41.4" x14ac:dyDescent="0.25">
      <c r="A111" s="24" t="s">
        <v>124</v>
      </c>
      <c r="B111" s="29" t="s">
        <v>155</v>
      </c>
      <c r="C111" s="68">
        <v>0</v>
      </c>
      <c r="D111" s="81">
        <v>500</v>
      </c>
      <c r="E111" s="71">
        <f t="shared" si="20"/>
        <v>500</v>
      </c>
      <c r="I111" s="64"/>
    </row>
    <row r="112" spans="1:12" s="3" customFormat="1" ht="24" customHeight="1" x14ac:dyDescent="0.25">
      <c r="A112" s="33"/>
      <c r="B112" s="31" t="s">
        <v>72</v>
      </c>
      <c r="C112" s="74">
        <f>C13+C41</f>
        <v>729647.23378999985</v>
      </c>
      <c r="D112" s="74">
        <f>D13+D41</f>
        <v>13160.084000000001</v>
      </c>
      <c r="E112" s="74">
        <f>E13+E41</f>
        <v>742807.31778999988</v>
      </c>
      <c r="F112" s="63"/>
    </row>
    <row r="113" spans="1:12" s="12" customFormat="1" ht="13.2" x14ac:dyDescent="0.25">
      <c r="A113" s="46" t="s">
        <v>73</v>
      </c>
      <c r="B113" s="47"/>
      <c r="C113" s="58"/>
      <c r="D113" s="66"/>
      <c r="E113" s="66"/>
      <c r="F113" s="11"/>
      <c r="G113" s="11"/>
      <c r="H113" s="11"/>
      <c r="I113" s="11"/>
      <c r="J113" s="11"/>
      <c r="K113" s="11"/>
      <c r="L113" s="11"/>
    </row>
    <row r="114" spans="1:12" s="12" customFormat="1" ht="13.2" x14ac:dyDescent="0.25">
      <c r="A114" s="10"/>
      <c r="B114" s="48"/>
      <c r="C114" s="48"/>
      <c r="D114" s="11" t="s">
        <v>161</v>
      </c>
      <c r="E114" s="83">
        <f>E115+E116</f>
        <v>8543607.129999999</v>
      </c>
      <c r="F114" s="11"/>
      <c r="G114" s="11"/>
      <c r="H114" s="11"/>
      <c r="I114" s="11"/>
      <c r="J114" s="11"/>
      <c r="K114" s="11"/>
      <c r="L114" s="11"/>
    </row>
    <row r="115" spans="1:12" x14ac:dyDescent="0.25">
      <c r="B115" s="49"/>
      <c r="C115" s="49"/>
      <c r="D115" s="1" t="s">
        <v>159</v>
      </c>
      <c r="E115" s="82">
        <v>8068137.1299999999</v>
      </c>
    </row>
    <row r="116" spans="1:12" x14ac:dyDescent="0.25">
      <c r="B116" s="49"/>
      <c r="C116" s="49"/>
      <c r="D116" s="1" t="s">
        <v>160</v>
      </c>
      <c r="E116" s="82">
        <v>475470</v>
      </c>
    </row>
    <row r="117" spans="1:12" x14ac:dyDescent="0.25">
      <c r="B117" s="49"/>
      <c r="C117" s="49"/>
      <c r="E117" s="84">
        <v>8543.6071300000003</v>
      </c>
    </row>
    <row r="118" spans="1:12" x14ac:dyDescent="0.25">
      <c r="B118" s="49"/>
      <c r="C118" s="56"/>
      <c r="E118" s="85">
        <f>E112+E117</f>
        <v>751350.9249199999</v>
      </c>
    </row>
    <row r="119" spans="1:12" x14ac:dyDescent="0.25">
      <c r="B119" s="49"/>
      <c r="C119" s="49"/>
    </row>
    <row r="120" spans="1:12" x14ac:dyDescent="0.25">
      <c r="B120" s="49"/>
      <c r="C120" s="49"/>
    </row>
    <row r="121" spans="1:12" x14ac:dyDescent="0.25">
      <c r="B121" s="49"/>
      <c r="C121" s="49"/>
    </row>
    <row r="122" spans="1:12" x14ac:dyDescent="0.25">
      <c r="B122" s="49"/>
      <c r="C122" s="49"/>
    </row>
    <row r="123" spans="1:12" x14ac:dyDescent="0.25">
      <c r="B123" s="49"/>
      <c r="C123" s="49"/>
    </row>
    <row r="124" spans="1:12" x14ac:dyDescent="0.25">
      <c r="B124" s="49"/>
      <c r="C124" s="49"/>
    </row>
    <row r="125" spans="1:12" x14ac:dyDescent="0.25">
      <c r="B125" s="49"/>
      <c r="C125" s="49"/>
    </row>
    <row r="126" spans="1:12" x14ac:dyDescent="0.25">
      <c r="B126" s="49"/>
      <c r="C126" s="49"/>
    </row>
    <row r="127" spans="1:12" x14ac:dyDescent="0.25">
      <c r="B127" s="49"/>
      <c r="C127" s="49"/>
    </row>
    <row r="128" spans="1:12" x14ac:dyDescent="0.25">
      <c r="B128" s="49"/>
      <c r="C128" s="49"/>
    </row>
    <row r="129" spans="2:3" x14ac:dyDescent="0.25">
      <c r="B129" s="49"/>
      <c r="C129" s="49"/>
    </row>
    <row r="130" spans="2:3" x14ac:dyDescent="0.25">
      <c r="B130" s="49"/>
      <c r="C130" s="49"/>
    </row>
    <row r="131" spans="2:3" x14ac:dyDescent="0.25">
      <c r="B131" s="49"/>
      <c r="C131" s="49"/>
    </row>
    <row r="132" spans="2:3" x14ac:dyDescent="0.25">
      <c r="B132" s="49"/>
      <c r="C132" s="49"/>
    </row>
    <row r="133" spans="2:3" x14ac:dyDescent="0.25">
      <c r="B133" s="49"/>
      <c r="C133" s="49"/>
    </row>
    <row r="134" spans="2:3" x14ac:dyDescent="0.25">
      <c r="B134" s="49"/>
      <c r="C134" s="49"/>
    </row>
    <row r="135" spans="2:3" x14ac:dyDescent="0.25">
      <c r="B135" s="49"/>
      <c r="C135" s="49"/>
    </row>
    <row r="136" spans="2:3" x14ac:dyDescent="0.25">
      <c r="B136" s="49"/>
      <c r="C136" s="49"/>
    </row>
    <row r="137" spans="2:3" x14ac:dyDescent="0.25">
      <c r="B137" s="49"/>
      <c r="C137" s="49"/>
    </row>
    <row r="138" spans="2:3" x14ac:dyDescent="0.25">
      <c r="B138" s="49"/>
      <c r="C138" s="49"/>
    </row>
    <row r="139" spans="2:3" x14ac:dyDescent="0.25">
      <c r="B139" s="49"/>
      <c r="C139" s="49"/>
    </row>
    <row r="140" spans="2:3" x14ac:dyDescent="0.25">
      <c r="B140" s="49"/>
      <c r="C140" s="49"/>
    </row>
    <row r="141" spans="2:3" x14ac:dyDescent="0.25">
      <c r="B141" s="49"/>
      <c r="C141" s="49"/>
    </row>
    <row r="142" spans="2:3" x14ac:dyDescent="0.25">
      <c r="B142" s="49"/>
      <c r="C142" s="49"/>
    </row>
    <row r="143" spans="2:3" x14ac:dyDescent="0.25">
      <c r="B143" s="49"/>
      <c r="C143" s="49"/>
    </row>
    <row r="144" spans="2:3" x14ac:dyDescent="0.25">
      <c r="B144" s="49"/>
      <c r="C144" s="49"/>
    </row>
    <row r="145" spans="2:3" x14ac:dyDescent="0.25">
      <c r="B145" s="49"/>
      <c r="C145" s="49"/>
    </row>
    <row r="146" spans="2:3" x14ac:dyDescent="0.25">
      <c r="B146" s="49"/>
      <c r="C146" s="49"/>
    </row>
    <row r="147" spans="2:3" x14ac:dyDescent="0.25">
      <c r="B147" s="49"/>
      <c r="C147" s="49"/>
    </row>
    <row r="148" spans="2:3" x14ac:dyDescent="0.25">
      <c r="B148" s="49"/>
      <c r="C148" s="49"/>
    </row>
    <row r="149" spans="2:3" x14ac:dyDescent="0.25">
      <c r="B149" s="49"/>
      <c r="C149" s="49"/>
    </row>
    <row r="150" spans="2:3" x14ac:dyDescent="0.25">
      <c r="B150" s="49"/>
      <c r="C150" s="49"/>
    </row>
    <row r="151" spans="2:3" x14ac:dyDescent="0.25">
      <c r="B151" s="49"/>
      <c r="C151" s="49"/>
    </row>
    <row r="152" spans="2:3" x14ac:dyDescent="0.25">
      <c r="B152" s="49"/>
      <c r="C152" s="49"/>
    </row>
    <row r="153" spans="2:3" x14ac:dyDescent="0.25">
      <c r="B153" s="49"/>
      <c r="C153" s="49"/>
    </row>
    <row r="154" spans="2:3" x14ac:dyDescent="0.25">
      <c r="B154" s="49"/>
      <c r="C154" s="49"/>
    </row>
    <row r="155" spans="2:3" x14ac:dyDescent="0.25">
      <c r="B155" s="49"/>
      <c r="C155" s="49"/>
    </row>
    <row r="156" spans="2:3" x14ac:dyDescent="0.25">
      <c r="B156" s="49"/>
      <c r="C156" s="49"/>
    </row>
    <row r="157" spans="2:3" x14ac:dyDescent="0.25">
      <c r="B157" s="49"/>
      <c r="C157" s="49"/>
    </row>
    <row r="158" spans="2:3" x14ac:dyDescent="0.25">
      <c r="B158" s="49"/>
      <c r="C158" s="49"/>
    </row>
    <row r="159" spans="2:3" x14ac:dyDescent="0.25">
      <c r="B159" s="49"/>
      <c r="C159" s="49"/>
    </row>
    <row r="160" spans="2:3" x14ac:dyDescent="0.25">
      <c r="B160" s="49"/>
      <c r="C160" s="49"/>
    </row>
    <row r="161" spans="2:3" x14ac:dyDescent="0.25">
      <c r="B161" s="49"/>
      <c r="C161" s="49"/>
    </row>
    <row r="162" spans="2:3" x14ac:dyDescent="0.25">
      <c r="B162" s="49"/>
      <c r="C162" s="49"/>
    </row>
    <row r="163" spans="2:3" x14ac:dyDescent="0.25">
      <c r="B163" s="49"/>
      <c r="C163" s="49"/>
    </row>
    <row r="164" spans="2:3" x14ac:dyDescent="0.25">
      <c r="B164" s="49"/>
      <c r="C164" s="49"/>
    </row>
    <row r="165" spans="2:3" x14ac:dyDescent="0.25">
      <c r="B165" s="49"/>
      <c r="C165" s="49"/>
    </row>
    <row r="166" spans="2:3" x14ac:dyDescent="0.25">
      <c r="B166" s="49"/>
      <c r="C166" s="49"/>
    </row>
    <row r="167" spans="2:3" x14ac:dyDescent="0.25">
      <c r="B167" s="49"/>
      <c r="C167" s="49"/>
    </row>
    <row r="168" spans="2:3" x14ac:dyDescent="0.25">
      <c r="B168" s="49"/>
      <c r="C168" s="49"/>
    </row>
    <row r="169" spans="2:3" x14ac:dyDescent="0.25">
      <c r="B169" s="49"/>
      <c r="C169" s="49"/>
    </row>
    <row r="170" spans="2:3" x14ac:dyDescent="0.25">
      <c r="B170" s="49"/>
      <c r="C170" s="49"/>
    </row>
    <row r="171" spans="2:3" x14ac:dyDescent="0.25">
      <c r="B171" s="49"/>
      <c r="C171" s="49"/>
    </row>
    <row r="172" spans="2:3" x14ac:dyDescent="0.25">
      <c r="B172" s="49"/>
      <c r="C172" s="49"/>
    </row>
    <row r="173" spans="2:3" x14ac:dyDescent="0.25">
      <c r="B173" s="49"/>
      <c r="C173" s="49"/>
    </row>
    <row r="174" spans="2:3" x14ac:dyDescent="0.25">
      <c r="B174" s="49"/>
      <c r="C174" s="49"/>
    </row>
    <row r="175" spans="2:3" x14ac:dyDescent="0.25">
      <c r="B175" s="49"/>
      <c r="C175" s="49"/>
    </row>
    <row r="176" spans="2:3" x14ac:dyDescent="0.25">
      <c r="B176" s="49"/>
      <c r="C176" s="49"/>
    </row>
    <row r="177" spans="2:3" x14ac:dyDescent="0.25">
      <c r="B177" s="49"/>
      <c r="C177" s="49"/>
    </row>
    <row r="178" spans="2:3" x14ac:dyDescent="0.25">
      <c r="B178" s="49"/>
      <c r="C178" s="49"/>
    </row>
    <row r="179" spans="2:3" x14ac:dyDescent="0.25">
      <c r="B179" s="49"/>
      <c r="C179" s="49"/>
    </row>
    <row r="180" spans="2:3" x14ac:dyDescent="0.25">
      <c r="B180" s="49"/>
      <c r="C180" s="49"/>
    </row>
    <row r="181" spans="2:3" x14ac:dyDescent="0.25">
      <c r="B181" s="49"/>
      <c r="C181" s="49"/>
    </row>
    <row r="182" spans="2:3" x14ac:dyDescent="0.25">
      <c r="B182" s="49"/>
      <c r="C182" s="49"/>
    </row>
    <row r="183" spans="2:3" x14ac:dyDescent="0.25">
      <c r="B183" s="49"/>
      <c r="C183" s="49"/>
    </row>
    <row r="184" spans="2:3" x14ac:dyDescent="0.25">
      <c r="B184" s="49"/>
      <c r="C184" s="49"/>
    </row>
    <row r="185" spans="2:3" x14ac:dyDescent="0.25">
      <c r="B185" s="49"/>
      <c r="C185" s="49"/>
    </row>
    <row r="186" spans="2:3" x14ac:dyDescent="0.25">
      <c r="B186" s="49"/>
      <c r="C186" s="49"/>
    </row>
    <row r="187" spans="2:3" x14ac:dyDescent="0.25">
      <c r="B187" s="49"/>
      <c r="C187" s="49"/>
    </row>
    <row r="188" spans="2:3" x14ac:dyDescent="0.25">
      <c r="B188" s="49"/>
      <c r="C188" s="49"/>
    </row>
    <row r="189" spans="2:3" x14ac:dyDescent="0.25">
      <c r="B189" s="49"/>
      <c r="C189" s="49"/>
    </row>
    <row r="190" spans="2:3" x14ac:dyDescent="0.25">
      <c r="B190" s="49"/>
      <c r="C190" s="49"/>
    </row>
    <row r="191" spans="2:3" x14ac:dyDescent="0.25">
      <c r="B191" s="49"/>
      <c r="C191" s="49"/>
    </row>
    <row r="192" spans="2:3" x14ac:dyDescent="0.25">
      <c r="B192" s="49"/>
      <c r="C192" s="49"/>
    </row>
    <row r="193" spans="2:3" x14ac:dyDescent="0.25">
      <c r="B193" s="49"/>
      <c r="C193" s="49"/>
    </row>
    <row r="194" spans="2:3" x14ac:dyDescent="0.25">
      <c r="B194" s="49"/>
      <c r="C194" s="49"/>
    </row>
    <row r="195" spans="2:3" x14ac:dyDescent="0.25">
      <c r="B195" s="49"/>
      <c r="C195" s="49"/>
    </row>
    <row r="196" spans="2:3" x14ac:dyDescent="0.25">
      <c r="B196" s="49"/>
      <c r="C196" s="49"/>
    </row>
    <row r="197" spans="2:3" x14ac:dyDescent="0.25">
      <c r="B197" s="49"/>
      <c r="C197" s="49"/>
    </row>
    <row r="198" spans="2:3" x14ac:dyDescent="0.25">
      <c r="B198" s="49"/>
      <c r="C198" s="49"/>
    </row>
    <row r="199" spans="2:3" x14ac:dyDescent="0.25">
      <c r="B199" s="49"/>
      <c r="C199" s="49"/>
    </row>
    <row r="200" spans="2:3" x14ac:dyDescent="0.25">
      <c r="B200" s="49"/>
      <c r="C200" s="49"/>
    </row>
    <row r="201" spans="2:3" x14ac:dyDescent="0.25">
      <c r="B201" s="49"/>
      <c r="C201" s="49"/>
    </row>
    <row r="202" spans="2:3" x14ac:dyDescent="0.25">
      <c r="B202" s="49"/>
      <c r="C202" s="49"/>
    </row>
    <row r="203" spans="2:3" x14ac:dyDescent="0.25">
      <c r="B203" s="49"/>
      <c r="C203" s="49"/>
    </row>
    <row r="204" spans="2:3" x14ac:dyDescent="0.25">
      <c r="B204" s="49"/>
      <c r="C204" s="49"/>
    </row>
    <row r="205" spans="2:3" x14ac:dyDescent="0.25">
      <c r="B205" s="49"/>
      <c r="C205" s="49"/>
    </row>
    <row r="206" spans="2:3" x14ac:dyDescent="0.25">
      <c r="B206" s="49"/>
      <c r="C206" s="49"/>
    </row>
    <row r="207" spans="2:3" x14ac:dyDescent="0.25">
      <c r="B207" s="49"/>
      <c r="C207" s="49"/>
    </row>
    <row r="208" spans="2:3" x14ac:dyDescent="0.25">
      <c r="B208" s="49"/>
      <c r="C208" s="49"/>
    </row>
    <row r="209" spans="2:3" x14ac:dyDescent="0.25">
      <c r="B209" s="49"/>
      <c r="C209" s="49"/>
    </row>
    <row r="210" spans="2:3" x14ac:dyDescent="0.25">
      <c r="B210" s="49"/>
      <c r="C210" s="49"/>
    </row>
    <row r="211" spans="2:3" x14ac:dyDescent="0.25">
      <c r="B211" s="49"/>
      <c r="C211" s="49"/>
    </row>
    <row r="212" spans="2:3" x14ac:dyDescent="0.25">
      <c r="B212" s="49"/>
      <c r="C212" s="49"/>
    </row>
    <row r="213" spans="2:3" x14ac:dyDescent="0.25">
      <c r="B213" s="49"/>
      <c r="C213" s="49"/>
    </row>
    <row r="214" spans="2:3" x14ac:dyDescent="0.25">
      <c r="B214" s="49"/>
      <c r="C214" s="49"/>
    </row>
    <row r="215" spans="2:3" x14ac:dyDescent="0.25">
      <c r="B215" s="49"/>
      <c r="C215" s="49"/>
    </row>
    <row r="216" spans="2:3" x14ac:dyDescent="0.25">
      <c r="B216" s="49"/>
      <c r="C216" s="49"/>
    </row>
    <row r="217" spans="2:3" x14ac:dyDescent="0.25">
      <c r="B217" s="49"/>
      <c r="C217" s="49"/>
    </row>
    <row r="218" spans="2:3" x14ac:dyDescent="0.25">
      <c r="B218" s="49"/>
      <c r="C218" s="49"/>
    </row>
    <row r="219" spans="2:3" x14ac:dyDescent="0.25">
      <c r="B219" s="49"/>
      <c r="C219" s="49"/>
    </row>
    <row r="220" spans="2:3" x14ac:dyDescent="0.25">
      <c r="B220" s="49"/>
      <c r="C220" s="49"/>
    </row>
    <row r="221" spans="2:3" x14ac:dyDescent="0.25">
      <c r="B221" s="49"/>
      <c r="C221" s="49"/>
    </row>
    <row r="222" spans="2:3" x14ac:dyDescent="0.25">
      <c r="B222" s="49"/>
      <c r="C222" s="49"/>
    </row>
    <row r="223" spans="2:3" x14ac:dyDescent="0.25">
      <c r="B223" s="49"/>
      <c r="C223" s="49"/>
    </row>
    <row r="224" spans="2:3" x14ac:dyDescent="0.25">
      <c r="B224" s="49"/>
      <c r="C224" s="49"/>
    </row>
    <row r="225" spans="2:3" x14ac:dyDescent="0.25">
      <c r="B225" s="49"/>
      <c r="C225" s="49"/>
    </row>
    <row r="226" spans="2:3" x14ac:dyDescent="0.25">
      <c r="B226" s="49"/>
      <c r="C226" s="49"/>
    </row>
    <row r="227" spans="2:3" x14ac:dyDescent="0.25">
      <c r="B227" s="49"/>
      <c r="C227" s="49"/>
    </row>
    <row r="228" spans="2:3" x14ac:dyDescent="0.25">
      <c r="B228" s="49"/>
      <c r="C228" s="49"/>
    </row>
    <row r="229" spans="2:3" x14ac:dyDescent="0.25">
      <c r="B229" s="49"/>
      <c r="C229" s="49"/>
    </row>
    <row r="230" spans="2:3" x14ac:dyDescent="0.25">
      <c r="B230" s="49"/>
      <c r="C230" s="49"/>
    </row>
    <row r="231" spans="2:3" x14ac:dyDescent="0.25">
      <c r="B231" s="49"/>
      <c r="C231" s="49"/>
    </row>
    <row r="232" spans="2:3" x14ac:dyDescent="0.25">
      <c r="B232" s="49"/>
      <c r="C232" s="49"/>
    </row>
    <row r="233" spans="2:3" x14ac:dyDescent="0.25">
      <c r="B233" s="49"/>
      <c r="C233" s="49"/>
    </row>
    <row r="234" spans="2:3" x14ac:dyDescent="0.25">
      <c r="B234" s="49"/>
      <c r="C234" s="49"/>
    </row>
    <row r="235" spans="2:3" x14ac:dyDescent="0.25">
      <c r="B235" s="49"/>
      <c r="C235" s="49"/>
    </row>
    <row r="236" spans="2:3" x14ac:dyDescent="0.25">
      <c r="B236" s="49"/>
      <c r="C236" s="49"/>
    </row>
    <row r="237" spans="2:3" x14ac:dyDescent="0.25">
      <c r="B237" s="49"/>
      <c r="C237" s="49"/>
    </row>
    <row r="238" spans="2:3" x14ac:dyDescent="0.25">
      <c r="B238" s="49"/>
      <c r="C238" s="49"/>
    </row>
    <row r="239" spans="2:3" x14ac:dyDescent="0.25">
      <c r="B239" s="49"/>
      <c r="C239" s="49"/>
    </row>
    <row r="240" spans="2:3" x14ac:dyDescent="0.25">
      <c r="B240" s="49"/>
      <c r="C240" s="49"/>
    </row>
    <row r="241" spans="2:3" x14ac:dyDescent="0.25">
      <c r="B241" s="49"/>
      <c r="C241" s="49"/>
    </row>
    <row r="242" spans="2:3" x14ac:dyDescent="0.25">
      <c r="B242" s="49"/>
      <c r="C242" s="49"/>
    </row>
    <row r="243" spans="2:3" x14ac:dyDescent="0.25">
      <c r="B243" s="49"/>
      <c r="C243" s="49"/>
    </row>
    <row r="244" spans="2:3" x14ac:dyDescent="0.25">
      <c r="B244" s="49"/>
      <c r="C244" s="49"/>
    </row>
    <row r="245" spans="2:3" x14ac:dyDescent="0.25">
      <c r="B245" s="49"/>
      <c r="C245" s="49"/>
    </row>
    <row r="246" spans="2:3" x14ac:dyDescent="0.25">
      <c r="B246" s="49"/>
      <c r="C246" s="49"/>
    </row>
    <row r="247" spans="2:3" x14ac:dyDescent="0.25">
      <c r="B247" s="49"/>
      <c r="C247" s="49"/>
    </row>
    <row r="248" spans="2:3" x14ac:dyDescent="0.25">
      <c r="B248" s="49"/>
      <c r="C248" s="49"/>
    </row>
    <row r="249" spans="2:3" x14ac:dyDescent="0.25">
      <c r="B249" s="49"/>
      <c r="C249" s="49"/>
    </row>
    <row r="250" spans="2:3" x14ac:dyDescent="0.25">
      <c r="B250" s="49"/>
      <c r="C250" s="49"/>
    </row>
    <row r="251" spans="2:3" x14ac:dyDescent="0.25">
      <c r="B251" s="49"/>
      <c r="C251" s="49"/>
    </row>
    <row r="252" spans="2:3" x14ac:dyDescent="0.25">
      <c r="B252" s="49"/>
      <c r="C252" s="49"/>
    </row>
    <row r="253" spans="2:3" x14ac:dyDescent="0.25">
      <c r="B253" s="49"/>
      <c r="C253" s="49"/>
    </row>
    <row r="254" spans="2:3" x14ac:dyDescent="0.25">
      <c r="B254" s="49"/>
      <c r="C254" s="49"/>
    </row>
    <row r="255" spans="2:3" x14ac:dyDescent="0.25">
      <c r="B255" s="49"/>
      <c r="C255" s="49"/>
    </row>
    <row r="256" spans="2:3" x14ac:dyDescent="0.25">
      <c r="B256" s="49"/>
      <c r="C256" s="49"/>
    </row>
    <row r="257" spans="2:3" x14ac:dyDescent="0.25">
      <c r="B257" s="49"/>
      <c r="C257" s="49"/>
    </row>
    <row r="258" spans="2:3" x14ac:dyDescent="0.25">
      <c r="B258" s="49"/>
      <c r="C258" s="49"/>
    </row>
    <row r="259" spans="2:3" x14ac:dyDescent="0.25">
      <c r="B259" s="49"/>
      <c r="C259" s="49"/>
    </row>
    <row r="260" spans="2:3" x14ac:dyDescent="0.25">
      <c r="B260" s="49"/>
      <c r="C260" s="49"/>
    </row>
    <row r="261" spans="2:3" x14ac:dyDescent="0.25">
      <c r="B261" s="49"/>
      <c r="C261" s="49"/>
    </row>
    <row r="262" spans="2:3" x14ac:dyDescent="0.25">
      <c r="B262" s="49"/>
      <c r="C262" s="49"/>
    </row>
    <row r="263" spans="2:3" x14ac:dyDescent="0.25">
      <c r="B263" s="49"/>
      <c r="C263" s="49"/>
    </row>
    <row r="264" spans="2:3" x14ac:dyDescent="0.25">
      <c r="B264" s="49"/>
      <c r="C264" s="49"/>
    </row>
    <row r="265" spans="2:3" x14ac:dyDescent="0.25">
      <c r="B265" s="49"/>
      <c r="C265" s="49"/>
    </row>
    <row r="266" spans="2:3" x14ac:dyDescent="0.25">
      <c r="B266" s="49"/>
      <c r="C266" s="49"/>
    </row>
    <row r="267" spans="2:3" x14ac:dyDescent="0.25">
      <c r="B267" s="49"/>
      <c r="C267" s="49"/>
    </row>
    <row r="268" spans="2:3" x14ac:dyDescent="0.25">
      <c r="B268" s="49"/>
      <c r="C268" s="49"/>
    </row>
    <row r="269" spans="2:3" x14ac:dyDescent="0.25">
      <c r="B269" s="49"/>
      <c r="C269" s="49"/>
    </row>
    <row r="270" spans="2:3" x14ac:dyDescent="0.25">
      <c r="B270" s="49"/>
      <c r="C270" s="49"/>
    </row>
    <row r="271" spans="2:3" x14ac:dyDescent="0.25">
      <c r="B271" s="49"/>
      <c r="C271" s="49"/>
    </row>
    <row r="272" spans="2:3" x14ac:dyDescent="0.25">
      <c r="B272" s="49"/>
      <c r="C272" s="49"/>
    </row>
  </sheetData>
  <mergeCells count="8">
    <mergeCell ref="A9:C9"/>
    <mergeCell ref="A8:C8"/>
    <mergeCell ref="B1:E1"/>
    <mergeCell ref="B2:E2"/>
    <mergeCell ref="B3:E3"/>
    <mergeCell ref="B4:E4"/>
    <mergeCell ref="B5:E5"/>
    <mergeCell ref="B6:E6"/>
  </mergeCells>
  <pageMargins left="0.31496062992125984" right="0.15748031496062992" top="0.23622047244094491" bottom="7.874015748031496E-2" header="0.15748031496062992" footer="0.15748031496062992"/>
  <pageSetup paperSize="9" scale="70" fitToHeight="0" orientation="portrait" useFirstPageNumber="1" r:id="rId1"/>
  <headerFooter alignWithMargins="0">
    <oddHeader>&amp;R&amp;P</oddHeader>
  </headerFooter>
  <rowBreaks count="2" manualBreakCount="2">
    <brk id="51" max="4" man="1"/>
    <brk id="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1</cp:lastModifiedBy>
  <cp:lastPrinted>2025-04-15T08:01:55Z</cp:lastPrinted>
  <dcterms:created xsi:type="dcterms:W3CDTF">2019-11-01T08:52:36Z</dcterms:created>
  <dcterms:modified xsi:type="dcterms:W3CDTF">2025-04-29T16:15:47Z</dcterms:modified>
</cp:coreProperties>
</file>