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екап\Эаа2\2024\Бюджет\Бюджет 2025-2027гг\Утвержд бюджет района\"/>
    </mc:Choice>
  </mc:AlternateContent>
  <bookViews>
    <workbookView xWindow="240" yWindow="156" windowWidth="15600" windowHeight="7368"/>
  </bookViews>
  <sheets>
    <sheet name="приложение 4" sheetId="1" r:id="rId1"/>
    <sheet name="приложение 5" sheetId="2" r:id="rId2"/>
  </sheets>
  <definedNames>
    <definedName name="_xlnm.Print_Titles" localSheetId="0">'приложение 4'!$11:$12</definedName>
    <definedName name="_xlnm.Print_Titles" localSheetId="1">'приложение 5'!$10:$11</definedName>
    <definedName name="_xlnm.Print_Area" localSheetId="0">'приложение 4'!$A$1:$C$108</definedName>
    <definedName name="_xlnm.Print_Area" localSheetId="1">'приложение 5'!$A$1:$D$110</definedName>
  </definedNames>
  <calcPr calcId="162913"/>
</workbook>
</file>

<file path=xl/calcChain.xml><?xml version="1.0" encoding="utf-8"?>
<calcChain xmlns="http://schemas.openxmlformats.org/spreadsheetml/2006/main">
  <c r="D99" i="2" l="1"/>
  <c r="C99" i="2"/>
  <c r="C101" i="1"/>
  <c r="C68" i="1" l="1"/>
  <c r="D68" i="1"/>
  <c r="E68" i="1"/>
  <c r="C65" i="2" l="1"/>
  <c r="C50" i="2" s="1"/>
  <c r="D74" i="2"/>
  <c r="D71" i="2" s="1"/>
  <c r="C74" i="2"/>
  <c r="C71" i="2" s="1"/>
  <c r="C47" i="2"/>
  <c r="C78" i="1"/>
  <c r="C75" i="1" s="1"/>
  <c r="C46" i="1"/>
  <c r="C43" i="1"/>
  <c r="E101" i="1" l="1"/>
  <c r="E78" i="1"/>
  <c r="E75" i="1" s="1"/>
  <c r="E46" i="1"/>
  <c r="E43" i="1"/>
  <c r="E39" i="1"/>
  <c r="E36" i="1"/>
  <c r="E33" i="1"/>
  <c r="E30" i="1"/>
  <c r="E27" i="1"/>
  <c r="E24" i="1"/>
  <c r="E20" i="1"/>
  <c r="E15" i="1"/>
  <c r="E42" i="1" l="1"/>
  <c r="E41" i="1" s="1"/>
  <c r="E13" i="1"/>
  <c r="C15" i="1"/>
  <c r="E107" i="1" l="1"/>
  <c r="D65" i="2"/>
  <c r="D50" i="2" s="1"/>
  <c r="D46" i="1"/>
  <c r="C27" i="1" l="1"/>
  <c r="D101" i="1"/>
  <c r="D78" i="1"/>
  <c r="D75" i="1" s="1"/>
  <c r="D43" i="1"/>
  <c r="D39" i="1"/>
  <c r="D36" i="1"/>
  <c r="D33" i="1"/>
  <c r="D30" i="1"/>
  <c r="D27" i="1"/>
  <c r="D24" i="1"/>
  <c r="D20" i="1"/>
  <c r="D15" i="1"/>
  <c r="D13" i="1" l="1"/>
  <c r="D42" i="1"/>
  <c r="D41" i="1" s="1"/>
  <c r="C16" i="2"/>
  <c r="D16" i="2"/>
  <c r="C21" i="2"/>
  <c r="D21" i="2"/>
  <c r="C25" i="2"/>
  <c r="D25" i="2"/>
  <c r="C27" i="2"/>
  <c r="D27" i="2"/>
  <c r="C31" i="2"/>
  <c r="D31" i="2"/>
  <c r="C34" i="2"/>
  <c r="D34" i="2"/>
  <c r="C37" i="2"/>
  <c r="D37" i="2"/>
  <c r="C40" i="2"/>
  <c r="D40" i="2"/>
  <c r="C43" i="2"/>
  <c r="D43" i="2"/>
  <c r="C46" i="2"/>
  <c r="D47" i="2"/>
  <c r="D46" i="2" s="1"/>
  <c r="D107" i="1" l="1"/>
  <c r="D14" i="2"/>
  <c r="C14" i="2"/>
  <c r="C45" i="2"/>
  <c r="D45" i="2"/>
  <c r="D104" i="2" l="1"/>
  <c r="C104" i="2"/>
  <c r="C42" i="1" l="1"/>
  <c r="C39" i="1" l="1"/>
  <c r="C36" i="1"/>
  <c r="C33" i="1"/>
  <c r="C30" i="1"/>
  <c r="C24" i="1"/>
  <c r="C20" i="1"/>
  <c r="C41" i="1" l="1"/>
  <c r="C13" i="1"/>
  <c r="C107" i="1" l="1"/>
</calcChain>
</file>

<file path=xl/sharedStrings.xml><?xml version="1.0" encoding="utf-8"?>
<sst xmlns="http://schemas.openxmlformats.org/spreadsheetml/2006/main" count="371" uniqueCount="189">
  <si>
    <t>муниципального района "Монгун-Тайгинский кожуун Республики Тыва"</t>
  </si>
  <si>
    <t xml:space="preserve">Коды бюджетной классификации  </t>
  </si>
  <si>
    <t xml:space="preserve">      Наименование доходов </t>
  </si>
  <si>
    <t>1 00 00000 00 0000 000</t>
  </si>
  <si>
    <t>НАЛОГОВЫЕ И НЕНАЛОГОВЫЕ ДОХОДЫ</t>
  </si>
  <si>
    <t>1  01 02000 01 0000 110</t>
  </si>
  <si>
    <t>НАЛОГ НА ДОХОДЫ ФИЗИЧЕСКИХ ЛИЦ</t>
  </si>
  <si>
    <t>1 03 00000 00 0000 000</t>
  </si>
  <si>
    <t>НАЛОГИ НА ТОВАРЫ (РАБОТЫ,  УСЛУГИ), РЕАЛИЗУЕМЫЕ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</si>
  <si>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</si>
  <si>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</si>
  <si>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</si>
  <si>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</si>
  <si>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</si>
  <si>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</si>
  <si>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</si>
  <si>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</si>
  <si>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1 05 00000 00 0000 000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</si>
  <si>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</si>
  <si>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</si>
  <si>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</si>
  <si>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</si>
  <si>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</si>
  <si>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</si>
  <si>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</si>
  <si>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10602000020000110</t>
  </si>
  <si>
    <t>Налог на имущество организаций</t>
  </si>
  <si>
    <t>10800000000000000</t>
  </si>
  <si>
    <t>ГОСУДАРСТВЕННАЯ ПОШЛИНА</t>
  </si>
  <si>
    <t xml:space="preserve"> 1 11 00000 00 0000 000</t>
  </si>
  <si>
    <t>ДОХОДЫ ОТ ИСПОЛЬЗОВАНИЯ ИМУЩЕСТВА, НАХОДЯЩЕГОСЯ В ГОСУДАРСТВЕННОЙ И МУНИЦИПАЛЬНОЙ СОБСТВЕННОСТИ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</si>
  <si>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</si>
  <si>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</si>
  <si>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</si>
  <si>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1 12 00000 00 0000 000</t>
  </si>
  <si>
    <t xml:space="preserve">ПЛАТЕЖИ ПРИ ПОЛЬЗОВАНИИ ПРИРОДНЫМИ РЕСУРСАМИ </t>
  </si>
  <si>
    <t>1 12 01010 01 0000 120</t>
  </si>
  <si>
    <t>Плата за выбросы загрязняющих веществ в атмосферный воздух стационарными объектами</t>
  </si>
  <si>
    <t>1 12 01041 01 0000 120</t>
  </si>
  <si>
    <t>Плата за размещение отходов производства</t>
  </si>
  <si>
    <t xml:space="preserve"> 1 13 00000 00 0000 000</t>
  </si>
  <si>
    <t>1 13 01995 10 0000 130</t>
  </si>
  <si>
    <t>Прочие доходы от оказания платных услуг (работ) получателями средств бюджетов сельских поселений</t>
  </si>
  <si>
    <t>1 13 02995 05 0000 130</t>
  </si>
  <si>
    <t>Прочие доходы от компенсации затрат бюджетов муниципальных районов</t>
  </si>
  <si>
    <t>1 14 00000 00 0000 000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</si>
  <si>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</si>
  <si>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</si>
  <si>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 xml:space="preserve"> 1 16 00000 00 0000 000</t>
  </si>
  <si>
    <t>ШТРАФЫ, САНКЦИИ, ВОЗМЕЩЕНИЕ УЩЕРБА</t>
  </si>
  <si>
    <t>1 17 00000 00 0000 000</t>
  </si>
  <si>
    <t>ПРОЧИЕ НЕНАЛОГОВЫЕ ДОХОДЫ</t>
  </si>
  <si>
    <t>1 17 05050 05 0000 180</t>
  </si>
  <si>
    <t>Прочие неналоговые доходы бюджетов муниципальных районов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</si>
  <si>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</si>
  <si>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</si>
  <si>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</si>
  <si>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</si>
  <si>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</si>
  <si>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</t>
  </si>
  <si>
    <t>2 02 15001 05 0000 150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</si>
  <si>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</si>
  <si>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</si>
  <si>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</si>
  <si>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</si>
  <si>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2 02 20041 05 0000 150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</si>
  <si>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</si>
  <si>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2 02 29999 05 0000 150</t>
  </si>
  <si>
    <t>Прочие субсидии бюджетам муниципальных районов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</si>
  <si>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</si>
  <si>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</si>
  <si>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</si>
  <si>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</si>
  <si>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</si>
  <si>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</si>
  <si>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ИТОГО ДОХОДОВ </t>
  </si>
  <si>
    <t>* 05 - бюджет муниципального района</t>
  </si>
  <si>
    <t>1 14 06000 00 0000 430</t>
  </si>
  <si>
    <t>2 02 25497 05 0000 150</t>
  </si>
  <si>
    <t>2 02 30013 05 0000 150</t>
  </si>
  <si>
    <t>2 02 35118 05 0000 150</t>
  </si>
  <si>
    <t>2 02 35120 05 0000 150</t>
  </si>
  <si>
    <t>2 02 35250 05 0000 150</t>
  </si>
  <si>
    <t>2 02 35380 05 0000 150</t>
  </si>
  <si>
    <t>2 02 25519 05 0000 150</t>
  </si>
  <si>
    <t>2 02 30029 05 0000 150</t>
  </si>
  <si>
    <t>2 02 30022 05 0000 150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</si>
  <si>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</si>
  <si>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</si>
  <si>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           ПОСТУПЛЕНИЯ ДОХОДОВ В  БЮДЖЕТ МУНИЦИПАЛЬНОГО РАЙОНА                 </t>
  </si>
  <si>
    <t>Налог, взимаемый  в связи с применением упрощенной системы налогообложения</t>
  </si>
  <si>
    <t>2 02 25027 05 0000 150</t>
  </si>
  <si>
    <t>Субсидии бюджетам муниципальных районов на реализацию мероприятий государственной программы Российской Федерации "Доступная среда"</t>
  </si>
  <si>
    <t>2 02 25304 05 0000 150</t>
  </si>
  <si>
    <t xml:space="preserve"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</t>
  </si>
  <si>
    <t xml:space="preserve">Субсидии бюджетам муниципальных районов на реализацию мероприятий по обеспечению жильем молодых семей </t>
  </si>
  <si>
    <t xml:space="preserve">Субсидии бюджетам муниципальных районов на поддержку отрасли культуры </t>
  </si>
  <si>
    <t>2 02 25555 05 0000 150</t>
  </si>
  <si>
    <t>Субсидии бюджетам муниципальных районов на реализацию программ формирования современной городской среды</t>
  </si>
  <si>
    <t>2 02 25576 05 0000 150</t>
  </si>
  <si>
    <t>Субсидии бюджетам муниципальных районов на обеспечение комплексного развития сельских территорий</t>
  </si>
  <si>
    <t xml:space="preserve"> Субсидии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</si>
  <si>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Субсидии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</si>
  <si>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 xml:space="preserve">Субсидии на содержание детей чабанов в образовательных организациях </t>
  </si>
  <si>
    <t>Субсидии на обеспечение специализированной коммунальной техникой предприятий жилищно-коммунального комплекса Республики Тыва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</si>
  <si>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</si>
  <si>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</si>
  <si>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2 02 30024 05 0000 150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</si>
  <si>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</si>
  <si>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2 02 35084 05 0000 150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</si>
  <si>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</si>
  <si>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</si>
  <si>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</si>
  <si>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Субвенции бюджетам муниципальных районов на оплату жилищно-коммунальных услуг отдельным категориям граждан</t>
  </si>
  <si>
    <t>2 02 35302 05 0000 150</t>
  </si>
  <si>
    <t>Субвенции бюджетам муниципальных районов на осуществление ежемесячных выплат на детей в возрасте от трех до семи  лет включительно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</si>
  <si>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</si>
  <si>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2 02 35573 05 0000 150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</si>
  <si>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</si>
  <si>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</si>
  <si>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>Субвенции на мероприятия по проведению оздоровительной кампании детей</t>
  </si>
  <si>
    <t>Субвенции для предоставления льготы сельским специалистам по жилищно-коммунальным услугам</t>
  </si>
  <si>
    <t>Субвенции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</si>
  <si>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 xml:space="preserve">Субвенции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 </t>
  </si>
  <si>
    <t xml:space="preserve">Субвенции на осуществление переданных органам местного самоуправления Республики Тыва в соответствии со статьей 1 Закона Республики Тыва от 28 декабря 2005 года №1554 ВХ-1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 </t>
  </si>
  <si>
    <t>Субвенции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</si>
  <si>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Субвенции на осуществление государственных полномочий по образованию и организации деятельности комиссий по делам несовершеннолетних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</si>
  <si>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</si>
  <si>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Субвенции на реализацию Закона Республики Тыва «О погребении и похоронном деле в Республике Тыва»</t>
  </si>
  <si>
    <t>Субвенции на осуществление государственных полномочий по установлению запрета на розничную продажу алкогольной продукции в Республике Тыва</t>
  </si>
  <si>
    <t>Субвенции на обеспечение равной доступности услуг общественного транспорта для отдельных категорий граждан</t>
  </si>
  <si>
    <t xml:space="preserve">Субвенции на осуществление переданных государственных полномочий
по организации мероприятий при осуществлении деятельности
по обращению с животными без владельцев
</t>
  </si>
  <si>
    <t>2 02 45303 05 0000 150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</si>
  <si>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</si>
  <si>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2 02 49999 05 0000 150</t>
  </si>
  <si>
    <t xml:space="preserve">Прочие межбюджетные трансферты, передаваемые бюджетам муниципальных районов (на организацию бесплатного питания отдельным категориям учащихся государственных и муниципальных образовательных учреждений Республики Тыва) </t>
  </si>
  <si>
    <t>ДОХОДЫ ОТ ОКАЗАНИЯ ПЛАТНЫХ УСЛУГ  И КОМПЕНСАЦИИ ЗАТРАТ ГОСУДАРСТВА</t>
  </si>
  <si>
    <t>Сумма</t>
  </si>
  <si>
    <t>Субсидии местным бюджетам на оплату услуг доступа к сети "Интернет" социально-значимых обьектов</t>
  </si>
  <si>
    <t>2 02 25599 05 0000 150</t>
  </si>
  <si>
    <t>Субсидии бюджетам муниципальных районов на софинансирование расходов имущества образовательных учреждений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</si>
  <si>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</si>
  <si>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Приложение 5</t>
  </si>
  <si>
    <t xml:space="preserve">к Решению Хурала представителей </t>
  </si>
  <si>
    <t xml:space="preserve">ПОСТУПЛЕНИЯ ДОХОДОВ В  БЮДЖЕТ МУНИЦИПАЛЬНОГО РАЙОНА         </t>
  </si>
  <si>
    <t>плановый период</t>
  </si>
  <si>
    <t>сумма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</si>
  <si>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</si>
  <si>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</si>
  <si>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</si>
  <si>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</si>
  <si>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 xml:space="preserve"> 1 07 04000 01 0000 110</t>
  </si>
  <si>
    <t xml:space="preserve">Сборы за пользование объектами животного мира и за пользование объектами водных биологических ресурсов </t>
  </si>
  <si>
    <r>
      <t xml:space="preserve">ДОХОДЫ ОТ ОКАЗАНИЯ ПЛАТНЫХ УСЛУГ </t>
    </r>
    <r>
      <rPr>
        <b/>
        <sz val="11"/>
        <color indexed="8"/>
        <rFont val="Times New Roman"/>
        <family val="1"/>
        <charset val="204"/>
      </rPr>
      <t xml:space="preserve"> И КОМПЕНСАЦИИ ЗАТРАТ ГОСУДАРСТВА</t>
    </r>
  </si>
  <si>
    <t>2 02 25511 05 0000 150</t>
  </si>
  <si>
    <t>2 02 27576 05 0000 150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</si>
  <si>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</si>
  <si>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2 02 35469 05 0000 150</t>
  </si>
  <si>
    <t>Субвенции бюджетам муниципальных районов на проведение Всероссийской переписи населения 2020 года</t>
  </si>
  <si>
    <r>
      <rPr>
        <b/>
        <sz val="10"/>
        <color rgb="FFFF0000"/>
        <rFont val="Times New Roman"/>
        <family val="1"/>
        <charset val="204"/>
      </rPr>
      <t xml:space="preserve">2 02 </t>
    </r>
    <r>
      <rPr>
        <sz val="10"/>
        <rFont val="Times New Roman"/>
        <family val="1"/>
        <charset val="204"/>
      </rPr>
      <t>00000 00 0000 000</t>
    </r>
  </si>
  <si>
    <r>
      <rPr>
        <b/>
        <sz val="10"/>
        <color rgb="FFFF0000"/>
        <rFont val="Times New Roman"/>
        <family val="1"/>
        <charset val="204"/>
      </rPr>
      <t xml:space="preserve">2 00 </t>
    </r>
    <r>
      <rPr>
        <b/>
        <sz val="10"/>
        <rFont val="Times New Roman"/>
        <family val="1"/>
        <charset val="204"/>
      </rPr>
      <t>00000 00 0000 000</t>
    </r>
  </si>
  <si>
    <t xml:space="preserve">Субсидии на подготовку проектов межевания земельных участков и на проведение кадастровых работ </t>
  </si>
  <si>
    <t>Приложение № 4</t>
  </si>
  <si>
    <t xml:space="preserve">к Решению Хурала представителей муниципального </t>
  </si>
  <si>
    <t xml:space="preserve">района  «Монгун-Тайгинский кожуун Республики Тыва» </t>
  </si>
  <si>
    <t>2 03 05010 05 0000 150</t>
  </si>
  <si>
    <t xml:space="preserve">Субсидии на подготовку проектов межевания  земельных участков и на проведение кадастровых работ </t>
  </si>
  <si>
    <t>2 02 25179 05 0000 150</t>
  </si>
  <si>
    <t>Субсидии местным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 организациях</t>
  </si>
  <si>
    <t>Субсидии  на строительство жилья, предоставляемого по договору найма  жилого помещения, в рамках реализации государственной программы "Компдексное развитие сельских территорий"</t>
  </si>
  <si>
    <t xml:space="preserve">Субвенций местным бюджетам на содержание специалистов, осуществляющих переданные полномочия Республики Тыва по опеке и попечительству на 2024 год </t>
  </si>
  <si>
    <t xml:space="preserve">субвенций местным бюджетам на выплаты денежных средств на содержание детей в семьях опекунов (попечителей), в приемных семьях и вознаграждения, причитающегося приемным родителям, на 2024 год </t>
  </si>
  <si>
    <t xml:space="preserve"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
</t>
  </si>
  <si>
    <t>2026 год</t>
  </si>
  <si>
    <t>2 02 30027 05 0000 150</t>
  </si>
  <si>
    <t>2027 год</t>
  </si>
  <si>
    <t>Республики Тыва" на 2025 год и на плановый период 2026 и 2027 годов"</t>
  </si>
  <si>
    <t>№____ от "____"________2024 г</t>
  </si>
  <si>
    <t xml:space="preserve"> Республики Тыва" на 2025 год и на плановый период 2026 и 2027 годов"</t>
  </si>
  <si>
    <t>№    от"___"_________2024 г</t>
  </si>
  <si>
    <t>"МОНГУН-ТАЙГИНСКИЙ КОЖУУН РЕСПУБЛИКИ ТЫВА" НА ПЛАНОВЫЙ ПЕРИОД 2026 И 2027 ГОДОВ</t>
  </si>
  <si>
    <t xml:space="preserve">«Об утверждении  бюджета муниципального района «Монгун-Тайгинский кожуун </t>
  </si>
  <si>
    <t>федеральный бюджет</t>
  </si>
  <si>
    <t>республиканский бюджет</t>
  </si>
  <si>
    <t>2 02 45050 05 0000 150</t>
  </si>
  <si>
    <t>Межбюджетные трансферты, передоваемые  бюджетам  на обеспечение  выплат ежемесячного денежного вознограждения  советникам директоров  по воспитанию и взаимодействию с детскими общественными объединениями  государственных  общеобразовательных  организаций, профессиональных образовательных органихаций  субъектов Российской Федерации, г.Байконура и федеральной  территории "Сириус"</t>
  </si>
  <si>
    <t>"Об утверждении  бюджета муниципального района "Монгун-Тайгинский кожуун</t>
  </si>
  <si>
    <t>"МОНГУН-ТАЙГИНСКИЙ КОЖУУН РЕСПУБЛИКИ ТЫВА" НА 2025 ГОД</t>
  </si>
  <si>
    <t xml:space="preserve">Субвенций местным бюджетам на содержание специалистов, осуществляющих переданные полномочия Республики Тыва по опеке и попечительству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</si>
</sst>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_р_._-;\-* #,##0.00_р_._-;_-* &quot;-&quot;??_р_._-;_-@_-"/>
    <numFmt numFmtId="165" formatCode="[$-F800]dddd\,\ mmmm\ dd\,\ yyyy"/>
    <numFmt numFmtId="166" formatCode="#,##0.0_ ;[Red]\-#,##0.0\ "/>
    <numFmt numFmtId="167" formatCode="_(* #,##0.00_);_(* \(#,##0.00\);_(* &quot;-&quot;??_);_(@_)"/>
    <numFmt numFmtId="168" formatCode="&quot;Да&quot;;&quot;Да&quot;;&quot;Нет&quot;"/>
    <numFmt numFmtId="169" formatCode="#,##0.000000_ ;[Red]\-#,##0.000000\ "/>
    <numFmt numFmtId="170" formatCode="#,##0.000_ ;[Red]\-#,##0.000\ "/>
    <numFmt numFmtId="171" formatCode="0.000"/>
    <numFmt numFmtId="172" formatCode="#,##0.0"/>
    <numFmt numFmtId="173" formatCode="#,##0.0000000000_ ;[Red]\-#,##0.0000000000\ "/>
    <numFmt numFmtId="174" formatCode="#,##0.000"/>
    <numFmt numFmtId="175" formatCode="#,##0.00000_ ;[Red]\-#,##0.00000\ "/>
  </numFmts>
  <fonts count="41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2"/>
      <name val="Times New Roman Cyr"/>
      <family val="1"/>
      <charset val="204"/>
    </font>
    <font>
      <b/>
      <sz val="10"/>
      <color rgb="FFFF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0" fontId="2" fillId="0" borderId="0"/>
    <xf numFmtId="167" fontId="3" fillId="0" borderId="0" applyFont="0" applyFill="0" applyBorder="0" applyAlignment="0" applyProtection="0"/>
    <xf numFmtId="0" fontId="3" fillId="0" borderId="0"/>
    <xf numFmtId="0" fontId="2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" applyNumberFormat="0" applyAlignment="0" applyProtection="0"/>
    <xf numFmtId="0" fontId="15" fillId="10" borderId="2" applyNumberFormat="0" applyAlignment="0" applyProtection="0"/>
    <xf numFmtId="0" fontId="16" fillId="1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11" borderId="7" applyNumberFormat="0" applyAlignment="0" applyProtection="0"/>
    <xf numFmtId="0" fontId="22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5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3" fillId="14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9" fillId="15" borderId="0" applyNumberFormat="0" applyBorder="0" applyAlignment="0" applyProtection="0"/>
    <xf numFmtId="0" fontId="3" fillId="0" borderId="0"/>
  </cellStyleXfs>
  <cellXfs count="173">
    <xf numFmtId="0" fontId="0" fillId="0" borderId="0" xfId="0"/>
    <xf numFmtId="0" fontId="5" fillId="0" borderId="0" xfId="2" applyFont="1" applyFill="1"/>
    <xf numFmtId="165" fontId="5" fillId="0" borderId="0" xfId="2" applyNumberFormat="1" applyFont="1" applyFill="1"/>
    <xf numFmtId="0" fontId="6" fillId="0" borderId="0" xfId="2" applyFont="1" applyFill="1"/>
    <xf numFmtId="166" fontId="7" fillId="0" borderId="0" xfId="2" applyNumberFormat="1" applyFont="1" applyFill="1" applyAlignment="1">
      <alignment horizontal="left" vertical="center"/>
    </xf>
    <xf numFmtId="0" fontId="7" fillId="0" borderId="0" xfId="2" applyFont="1" applyFill="1"/>
    <xf numFmtId="0" fontId="6" fillId="0" borderId="0" xfId="4" applyFont="1" applyFill="1"/>
    <xf numFmtId="0" fontId="5" fillId="0" borderId="0" xfId="4" applyFont="1" applyFill="1"/>
    <xf numFmtId="0" fontId="12" fillId="0" borderId="0" xfId="4" applyFont="1" applyFill="1"/>
    <xf numFmtId="166" fontId="5" fillId="0" borderId="0" xfId="2" applyNumberFormat="1" applyFont="1" applyFill="1" applyBorder="1"/>
    <xf numFmtId="0" fontId="2" fillId="0" borderId="0" xfId="1" applyFill="1"/>
    <xf numFmtId="0" fontId="9" fillId="0" borderId="0" xfId="1" applyFont="1" applyFill="1" applyBorder="1"/>
    <xf numFmtId="166" fontId="2" fillId="0" borderId="0" xfId="1" applyNumberFormat="1" applyFont="1" applyFill="1"/>
    <xf numFmtId="0" fontId="2" fillId="0" borderId="0" xfId="1" applyFont="1" applyFill="1"/>
    <xf numFmtId="0" fontId="5" fillId="0" borderId="0" xfId="4" applyFont="1" applyFill="1" applyAlignment="1">
      <alignment vertical="top"/>
    </xf>
    <xf numFmtId="0" fontId="6" fillId="16" borderId="0" xfId="4" applyFont="1" applyFill="1" applyAlignment="1">
      <alignment vertical="top"/>
    </xf>
    <xf numFmtId="0" fontId="6" fillId="0" borderId="0" xfId="2" applyFont="1" applyFill="1" applyAlignment="1">
      <alignment wrapText="1"/>
    </xf>
    <xf numFmtId="0" fontId="5" fillId="0" borderId="0" xfId="2" applyFont="1" applyFill="1" applyAlignment="1">
      <alignment wrapText="1"/>
    </xf>
    <xf numFmtId="0" fontId="30" fillId="0" borderId="10" xfId="2" applyFont="1" applyFill="1" applyBorder="1" applyAlignment="1">
      <alignment horizontal="left" vertical="top" wrapText="1"/>
    </xf>
    <xf numFmtId="0" fontId="31" fillId="0" borderId="10" xfId="4" applyFont="1" applyFill="1" applyBorder="1" applyAlignment="1">
      <alignment horizontal="left" vertical="top" wrapText="1"/>
    </xf>
    <xf numFmtId="0" fontId="10" fillId="0" borderId="10" xfId="4" applyFont="1" applyFill="1" applyBorder="1" applyAlignment="1">
      <alignment horizontal="left" vertical="top" wrapText="1"/>
    </xf>
    <xf numFmtId="0" fontId="5" fillId="0" borderId="10" xfId="0" applyNumberFormat="1" applyFont="1" applyFill="1" applyBorder="1" applyAlignment="1">
      <alignment horizontal="left" vertical="top" wrapText="1"/>
    </xf>
    <xf numFmtId="0" fontId="34" fillId="0" borderId="10" xfId="23" applyFont="1" applyFill="1" applyBorder="1" applyAlignment="1">
      <alignment horizontal="left" vertical="top" wrapText="1"/>
    </xf>
    <xf numFmtId="0" fontId="9" fillId="16" borderId="10" xfId="2" applyFont="1" applyFill="1" applyBorder="1" applyAlignment="1" applyProtection="1">
      <alignment horizontal="left" vertical="top" wrapText="1"/>
      <protection locked="0"/>
    </xf>
    <xf numFmtId="0" fontId="5" fillId="16" borderId="10" xfId="4" applyFont="1" applyFill="1" applyBorder="1" applyAlignment="1" applyProtection="1">
      <alignment horizontal="left" vertical="top" wrapText="1"/>
      <protection locked="0"/>
    </xf>
    <xf numFmtId="0" fontId="9" fillId="0" borderId="10" xfId="2" applyFont="1" applyFill="1" applyBorder="1" applyAlignment="1" applyProtection="1">
      <alignment horizontal="left" vertical="top" wrapText="1"/>
      <protection locked="0"/>
    </xf>
    <xf numFmtId="0" fontId="5" fillId="0" borderId="10" xfId="4" applyFont="1" applyFill="1" applyBorder="1" applyAlignment="1" applyProtection="1">
      <alignment horizontal="left" vertical="top" wrapText="1"/>
      <protection locked="0"/>
    </xf>
    <xf numFmtId="0" fontId="5" fillId="0" borderId="10" xfId="30" applyNumberFormat="1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32" fillId="0" borderId="10" xfId="5" applyFont="1" applyFill="1" applyBorder="1" applyAlignment="1">
      <alignment horizontal="left" vertical="top" wrapText="1"/>
    </xf>
    <xf numFmtId="0" fontId="10" fillId="0" borderId="10" xfId="4" applyFont="1" applyFill="1" applyBorder="1" applyAlignment="1" applyProtection="1">
      <alignment horizontal="left" vertical="top" wrapText="1"/>
      <protection locked="0"/>
    </xf>
    <xf numFmtId="0" fontId="6" fillId="0" borderId="10" xfId="2" applyFont="1" applyFill="1" applyBorder="1" applyAlignment="1">
      <alignment horizontal="left" vertical="top" wrapText="1"/>
    </xf>
    <xf numFmtId="0" fontId="11" fillId="0" borderId="10" xfId="2" applyFont="1" applyFill="1" applyBorder="1" applyAlignment="1">
      <alignment horizontal="left" vertical="top" wrapText="1"/>
    </xf>
    <xf numFmtId="0" fontId="6" fillId="0" borderId="10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left" vertical="top" wrapText="1"/>
    </xf>
    <xf numFmtId="0" fontId="9" fillId="0" borderId="10" xfId="2" applyFont="1" applyFill="1" applyBorder="1" applyAlignment="1">
      <alignment horizontal="left" vertical="top" wrapText="1"/>
    </xf>
    <xf numFmtId="0" fontId="5" fillId="0" borderId="10" xfId="2" applyFont="1" applyFill="1" applyBorder="1" applyAlignment="1">
      <alignment horizontal="left" vertical="top" wrapText="1"/>
    </xf>
    <xf numFmtId="0" fontId="33" fillId="0" borderId="10" xfId="0" applyFont="1" applyFill="1" applyBorder="1" applyAlignment="1">
      <alignment horizontal="left" vertical="top" wrapText="1"/>
    </xf>
    <xf numFmtId="1" fontId="9" fillId="0" borderId="10" xfId="2" applyNumberFormat="1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top" wrapText="1"/>
    </xf>
    <xf numFmtId="1" fontId="9" fillId="0" borderId="10" xfId="0" applyNumberFormat="1" applyFont="1" applyFill="1" applyBorder="1" applyAlignment="1" applyProtection="1">
      <alignment horizontal="left" vertical="top"/>
      <protection locked="0"/>
    </xf>
    <xf numFmtId="0" fontId="34" fillId="0" borderId="10" xfId="0" applyFont="1" applyFill="1" applyBorder="1" applyAlignment="1">
      <alignment horizontal="left" vertical="top"/>
    </xf>
    <xf numFmtId="0" fontId="11" fillId="0" borderId="10" xfId="4" applyFont="1" applyFill="1" applyBorder="1" applyAlignment="1">
      <alignment horizontal="left" vertical="top" wrapText="1"/>
    </xf>
    <xf numFmtId="49" fontId="36" fillId="16" borderId="10" xfId="0" applyNumberFormat="1" applyFont="1" applyFill="1" applyBorder="1" applyAlignment="1">
      <alignment horizontal="left" vertical="top"/>
    </xf>
    <xf numFmtId="0" fontId="11" fillId="16" borderId="10" xfId="0" quotePrefix="1" applyNumberFormat="1" applyFont="1" applyFill="1" applyBorder="1" applyAlignment="1">
      <alignment horizontal="left" vertical="top" wrapText="1"/>
    </xf>
    <xf numFmtId="49" fontId="35" fillId="16" borderId="10" xfId="0" applyNumberFormat="1" applyFont="1" applyFill="1" applyBorder="1" applyAlignment="1">
      <alignment horizontal="left" vertical="top"/>
    </xf>
    <xf numFmtId="0" fontId="10" fillId="16" borderId="10" xfId="0" quotePrefix="1" applyNumberFormat="1" applyFont="1" applyFill="1" applyBorder="1" applyAlignment="1">
      <alignment horizontal="left" vertical="top" wrapText="1"/>
    </xf>
    <xf numFmtId="0" fontId="9" fillId="0" borderId="10" xfId="1" applyFont="1" applyFill="1" applyBorder="1" applyAlignment="1">
      <alignment horizontal="left" vertical="top"/>
    </xf>
    <xf numFmtId="0" fontId="9" fillId="0" borderId="1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right" vertical="center" wrapText="1"/>
    </xf>
    <xf numFmtId="0" fontId="5" fillId="0" borderId="0" xfId="2" applyFont="1" applyFill="1" applyAlignment="1">
      <alignment horizontal="justify" wrapText="1"/>
    </xf>
    <xf numFmtId="0" fontId="37" fillId="0" borderId="10" xfId="2" applyFont="1" applyFill="1" applyBorder="1" applyAlignment="1">
      <alignment horizontal="center" vertical="top" wrapText="1"/>
    </xf>
    <xf numFmtId="0" fontId="8" fillId="0" borderId="10" xfId="2" applyFont="1" applyFill="1" applyBorder="1" applyAlignment="1">
      <alignment horizontal="center" vertical="center" wrapText="1"/>
    </xf>
    <xf numFmtId="0" fontId="37" fillId="0" borderId="10" xfId="2" applyFont="1" applyFill="1" applyBorder="1" applyAlignment="1">
      <alignment horizontal="center" wrapText="1"/>
    </xf>
    <xf numFmtId="166" fontId="38" fillId="0" borderId="0" xfId="2" applyNumberFormat="1" applyFont="1" applyFill="1" applyAlignment="1">
      <alignment horizontal="left" vertical="center"/>
    </xf>
    <xf numFmtId="0" fontId="37" fillId="0" borderId="0" xfId="2" applyFont="1" applyFill="1"/>
    <xf numFmtId="0" fontId="6" fillId="0" borderId="10" xfId="2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top" wrapText="1"/>
    </xf>
    <xf numFmtId="169" fontId="5" fillId="0" borderId="0" xfId="2" applyNumberFormat="1" applyFont="1" applyFill="1" applyAlignment="1">
      <alignment horizontal="justify" wrapText="1"/>
    </xf>
    <xf numFmtId="0" fontId="5" fillId="0" borderId="0" xfId="4" applyFont="1" applyFill="1" applyBorder="1" applyAlignment="1">
      <alignment horizontal="center"/>
    </xf>
    <xf numFmtId="0" fontId="5" fillId="0" borderId="0" xfId="30" applyFont="1" applyFill="1" applyBorder="1"/>
    <xf numFmtId="0" fontId="5" fillId="0" borderId="0" xfId="2" applyFont="1" applyFill="1" applyBorder="1"/>
    <xf numFmtId="0" fontId="5" fillId="0" borderId="0" xfId="4" applyFont="1" applyFill="1" applyBorder="1" applyAlignment="1"/>
    <xf numFmtId="0" fontId="2" fillId="0" borderId="0" xfId="1"/>
    <xf numFmtId="0" fontId="6" fillId="0" borderId="0" xfId="2" applyFont="1" applyFill="1" applyBorder="1"/>
    <xf numFmtId="0" fontId="5" fillId="2" borderId="0" xfId="2" applyFont="1" applyFill="1" applyBorder="1" applyAlignment="1"/>
    <xf numFmtId="0" fontId="6" fillId="0" borderId="11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vertical="center" wrapText="1"/>
    </xf>
    <xf numFmtId="166" fontId="7" fillId="0" borderId="0" xfId="2" applyNumberFormat="1" applyFont="1" applyFill="1" applyBorder="1" applyAlignment="1">
      <alignment horizontal="left" vertical="center"/>
    </xf>
    <xf numFmtId="0" fontId="6" fillId="2" borderId="10" xfId="2" applyFont="1" applyFill="1" applyBorder="1" applyAlignment="1">
      <alignment horizontal="center" vertical="center" wrapText="1"/>
    </xf>
    <xf numFmtId="0" fontId="37" fillId="0" borderId="10" xfId="2" applyFont="1" applyFill="1" applyBorder="1" applyAlignment="1">
      <alignment horizontal="center"/>
    </xf>
    <xf numFmtId="0" fontId="37" fillId="2" borderId="10" xfId="2" applyFont="1" applyFill="1" applyBorder="1" applyAlignment="1">
      <alignment horizontal="center"/>
    </xf>
    <xf numFmtId="166" fontId="38" fillId="0" borderId="0" xfId="2" applyNumberFormat="1" applyFont="1" applyFill="1" applyBorder="1" applyAlignment="1">
      <alignment horizontal="left" vertical="center"/>
    </xf>
    <xf numFmtId="0" fontId="38" fillId="0" borderId="0" xfId="2" applyFont="1" applyFill="1" applyBorder="1"/>
    <xf numFmtId="0" fontId="6" fillId="0" borderId="10" xfId="2" applyFont="1" applyFill="1" applyBorder="1" applyAlignment="1">
      <alignment horizontal="center" vertical="top" wrapText="1"/>
    </xf>
    <xf numFmtId="0" fontId="6" fillId="0" borderId="10" xfId="2" applyFont="1" applyFill="1" applyBorder="1" applyAlignment="1">
      <alignment vertical="top" wrapText="1"/>
    </xf>
    <xf numFmtId="0" fontId="7" fillId="0" borderId="0" xfId="2" applyFont="1" applyFill="1" applyBorder="1"/>
    <xf numFmtId="0" fontId="5" fillId="0" borderId="10" xfId="2" applyFont="1" applyFill="1" applyBorder="1" applyAlignment="1">
      <alignment horizontal="center" vertical="top" wrapText="1"/>
    </xf>
    <xf numFmtId="0" fontId="5" fillId="0" borderId="10" xfId="2" applyFont="1" applyFill="1" applyBorder="1" applyAlignment="1">
      <alignment vertical="top" wrapText="1"/>
    </xf>
    <xf numFmtId="1" fontId="5" fillId="0" borderId="10" xfId="2" applyNumberFormat="1" applyFont="1" applyFill="1" applyBorder="1" applyAlignment="1">
      <alignment horizontal="center" vertical="top" wrapText="1"/>
    </xf>
    <xf numFmtId="0" fontId="10" fillId="0" borderId="10" xfId="2" applyFont="1" applyFill="1" applyBorder="1" applyAlignment="1">
      <alignment vertical="top" wrapText="1"/>
    </xf>
    <xf numFmtId="0" fontId="11" fillId="0" borderId="10" xfId="2" applyFont="1" applyFill="1" applyBorder="1" applyAlignment="1">
      <alignment vertical="top" wrapText="1"/>
    </xf>
    <xf numFmtId="3" fontId="5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wrapText="1"/>
    </xf>
    <xf numFmtId="0" fontId="11" fillId="0" borderId="10" xfId="2" applyFont="1" applyFill="1" applyBorder="1" applyAlignment="1">
      <alignment horizontal="justify" vertical="top"/>
    </xf>
    <xf numFmtId="0" fontId="10" fillId="0" borderId="10" xfId="2" applyFont="1" applyFill="1" applyBorder="1" applyAlignment="1">
      <alignment horizontal="justify" vertical="top"/>
    </xf>
    <xf numFmtId="0" fontId="11" fillId="0" borderId="10" xfId="4" applyFont="1" applyFill="1" applyBorder="1" applyAlignment="1">
      <alignment horizontal="justify" vertical="top" wrapText="1"/>
    </xf>
    <xf numFmtId="0" fontId="10" fillId="0" borderId="10" xfId="4" applyFont="1" applyFill="1" applyBorder="1" applyAlignment="1">
      <alignment vertical="top" wrapText="1"/>
    </xf>
    <xf numFmtId="0" fontId="32" fillId="0" borderId="10" xfId="2" applyFont="1" applyFill="1" applyBorder="1" applyAlignment="1">
      <alignment horizontal="center" vertical="top" wrapText="1"/>
    </xf>
    <xf numFmtId="0" fontId="31" fillId="0" borderId="10" xfId="4" applyFont="1" applyFill="1" applyBorder="1" applyAlignment="1">
      <alignment vertical="top" wrapText="1"/>
    </xf>
    <xf numFmtId="0" fontId="33" fillId="0" borderId="10" xfId="0" applyFont="1" applyFill="1" applyBorder="1" applyAlignment="1">
      <alignment horizontal="center" vertical="top"/>
    </xf>
    <xf numFmtId="0" fontId="10" fillId="0" borderId="10" xfId="4" applyFont="1" applyFill="1" applyBorder="1" applyAlignment="1">
      <alignment vertical="center" wrapText="1"/>
    </xf>
    <xf numFmtId="0" fontId="5" fillId="0" borderId="10" xfId="2" applyFont="1" applyFill="1" applyBorder="1" applyAlignment="1" applyProtection="1">
      <alignment horizontal="center" vertical="top" wrapText="1"/>
      <protection locked="0"/>
    </xf>
    <xf numFmtId="0" fontId="5" fillId="0" borderId="10" xfId="0" applyNumberFormat="1" applyFont="1" applyFill="1" applyBorder="1" applyAlignment="1">
      <alignment horizontal="justify" vertical="top" wrapText="1"/>
    </xf>
    <xf numFmtId="0" fontId="33" fillId="0" borderId="10" xfId="23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49" fontId="11" fillId="16" borderId="10" xfId="0" applyNumberFormat="1" applyFont="1" applyFill="1" applyBorder="1" applyAlignment="1">
      <alignment horizontal="left" vertical="top"/>
    </xf>
    <xf numFmtId="49" fontId="10" fillId="16" borderId="10" xfId="0" applyNumberFormat="1" applyFont="1" applyFill="1" applyBorder="1" applyAlignment="1">
      <alignment horizontal="left" vertical="top"/>
    </xf>
    <xf numFmtId="0" fontId="5" fillId="0" borderId="10" xfId="0" applyNumberFormat="1" applyFont="1" applyFill="1" applyBorder="1" applyAlignment="1">
      <alignment vertical="top" wrapText="1"/>
    </xf>
    <xf numFmtId="0" fontId="5" fillId="0" borderId="10" xfId="30" applyNumberFormat="1" applyFont="1" applyFill="1" applyBorder="1" applyAlignment="1">
      <alignment horizontal="justify" vertical="top" wrapText="1"/>
    </xf>
    <xf numFmtId="171" fontId="5" fillId="0" borderId="0" xfId="4" applyNumberFormat="1" applyFont="1" applyFill="1"/>
    <xf numFmtId="0" fontId="32" fillId="0" borderId="10" xfId="5" applyFont="1" applyFill="1" applyBorder="1" applyAlignment="1">
      <alignment vertical="top" wrapText="1"/>
    </xf>
    <xf numFmtId="0" fontId="10" fillId="0" borderId="10" xfId="4" applyFont="1" applyFill="1" applyBorder="1" applyAlignment="1" applyProtection="1">
      <alignment vertical="top" wrapText="1"/>
      <protection locked="0"/>
    </xf>
    <xf numFmtId="0" fontId="11" fillId="0" borderId="10" xfId="2" applyFont="1" applyFill="1" applyBorder="1" applyAlignment="1">
      <alignment horizontal="justify" wrapText="1"/>
    </xf>
    <xf numFmtId="0" fontId="6" fillId="0" borderId="0" xfId="2" applyFont="1" applyFill="1" applyAlignment="1"/>
    <xf numFmtId="173" fontId="2" fillId="2" borderId="0" xfId="1" applyNumberFormat="1" applyFont="1" applyFill="1" applyAlignment="1">
      <alignment horizontal="right"/>
    </xf>
    <xf numFmtId="0" fontId="5" fillId="0" borderId="0" xfId="2" applyFont="1" applyFill="1" applyBorder="1" applyAlignment="1">
      <alignment horizontal="justify"/>
    </xf>
    <xf numFmtId="0" fontId="6" fillId="0" borderId="10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172" fontId="5" fillId="0" borderId="0" xfId="0" applyNumberFormat="1" applyFont="1" applyFill="1" applyBorder="1" applyAlignment="1">
      <alignment horizontal="right" vertical="center"/>
    </xf>
    <xf numFmtId="0" fontId="5" fillId="0" borderId="10" xfId="23" applyFont="1" applyFill="1" applyBorder="1" applyAlignment="1">
      <alignment horizontal="center" vertical="top" wrapText="1"/>
    </xf>
    <xf numFmtId="170" fontId="6" fillId="0" borderId="10" xfId="3" applyNumberFormat="1" applyFont="1" applyFill="1" applyBorder="1" applyAlignment="1">
      <alignment vertical="top" wrapText="1"/>
    </xf>
    <xf numFmtId="170" fontId="5" fillId="0" borderId="10" xfId="3" applyNumberFormat="1" applyFont="1" applyFill="1" applyBorder="1" applyAlignment="1">
      <alignment vertical="center" wrapText="1"/>
    </xf>
    <xf numFmtId="170" fontId="5" fillId="0" borderId="10" xfId="3" applyNumberFormat="1" applyFont="1" applyFill="1" applyBorder="1" applyAlignment="1">
      <alignment vertical="top" wrapText="1"/>
    </xf>
    <xf numFmtId="170" fontId="10" fillId="0" borderId="10" xfId="3" applyNumberFormat="1" applyFont="1" applyFill="1" applyBorder="1" applyAlignment="1">
      <alignment vertical="top" wrapText="1"/>
    </xf>
    <xf numFmtId="170" fontId="11" fillId="0" borderId="10" xfId="3" applyNumberFormat="1" applyFont="1" applyFill="1" applyBorder="1" applyAlignment="1">
      <alignment vertical="top" wrapText="1"/>
    </xf>
    <xf numFmtId="170" fontId="6" fillId="0" borderId="10" xfId="4" applyNumberFormat="1" applyFont="1" applyFill="1" applyBorder="1" applyAlignment="1">
      <alignment vertical="top"/>
    </xf>
    <xf numFmtId="170" fontId="5" fillId="0" borderId="10" xfId="4" applyNumberFormat="1" applyFont="1" applyFill="1" applyBorder="1" applyAlignment="1">
      <alignment vertical="top"/>
    </xf>
    <xf numFmtId="170" fontId="32" fillId="0" borderId="10" xfId="4" applyNumberFormat="1" applyFont="1" applyFill="1" applyBorder="1" applyAlignment="1">
      <alignment vertical="top"/>
    </xf>
    <xf numFmtId="170" fontId="5" fillId="0" borderId="10" xfId="4" applyNumberFormat="1" applyFont="1" applyFill="1" applyBorder="1" applyAlignment="1">
      <alignment horizontal="right" vertical="center"/>
    </xf>
    <xf numFmtId="170" fontId="5" fillId="2" borderId="10" xfId="4" applyNumberFormat="1" applyFont="1" applyFill="1" applyBorder="1" applyAlignment="1">
      <alignment vertical="top"/>
    </xf>
    <xf numFmtId="170" fontId="5" fillId="0" borderId="10" xfId="0" applyNumberFormat="1" applyFont="1" applyFill="1" applyBorder="1" applyAlignment="1">
      <alignment vertical="top"/>
    </xf>
    <xf numFmtId="170" fontId="5" fillId="16" borderId="10" xfId="4" applyNumberFormat="1" applyFont="1" applyFill="1" applyBorder="1" applyAlignment="1" applyProtection="1">
      <alignment horizontal="right" vertical="top" wrapText="1"/>
      <protection locked="0"/>
    </xf>
    <xf numFmtId="170" fontId="9" fillId="0" borderId="10" xfId="0" applyNumberFormat="1" applyFont="1" applyFill="1" applyBorder="1" applyAlignment="1">
      <alignment vertical="top"/>
    </xf>
    <xf numFmtId="170" fontId="11" fillId="16" borderId="10" xfId="0" quotePrefix="1" applyNumberFormat="1" applyFont="1" applyFill="1" applyBorder="1" applyAlignment="1">
      <alignment horizontal="center" vertical="top" wrapText="1"/>
    </xf>
    <xf numFmtId="170" fontId="6" fillId="0" borderId="10" xfId="4" applyNumberFormat="1" applyFont="1" applyFill="1" applyBorder="1" applyAlignment="1">
      <alignment horizontal="center" vertical="top"/>
    </xf>
    <xf numFmtId="170" fontId="9" fillId="0" borderId="10" xfId="1" applyNumberFormat="1" applyFont="1" applyFill="1" applyBorder="1" applyAlignment="1">
      <alignment horizontal="left" vertical="top" wrapText="1"/>
    </xf>
    <xf numFmtId="170" fontId="6" fillId="2" borderId="10" xfId="3" applyNumberFormat="1" applyFont="1" applyFill="1" applyBorder="1" applyAlignment="1">
      <alignment vertical="center" wrapText="1"/>
    </xf>
    <xf numFmtId="170" fontId="6" fillId="2" borderId="10" xfId="3" applyNumberFormat="1" applyFont="1" applyFill="1" applyBorder="1" applyAlignment="1">
      <alignment horizontal="right" vertical="center" wrapText="1"/>
    </xf>
    <xf numFmtId="170" fontId="5" fillId="2" borderId="10" xfId="3" applyNumberFormat="1" applyFont="1" applyFill="1" applyBorder="1" applyAlignment="1">
      <alignment horizontal="right" vertical="center" wrapText="1"/>
    </xf>
    <xf numFmtId="170" fontId="5" fillId="2" borderId="10" xfId="3" applyNumberFormat="1" applyFont="1" applyFill="1" applyBorder="1" applyAlignment="1">
      <alignment vertical="center" wrapText="1"/>
    </xf>
    <xf numFmtId="170" fontId="10" fillId="2" borderId="10" xfId="3" applyNumberFormat="1" applyFont="1" applyFill="1" applyBorder="1" applyAlignment="1">
      <alignment vertical="center" wrapText="1"/>
    </xf>
    <xf numFmtId="170" fontId="10" fillId="2" borderId="10" xfId="3" applyNumberFormat="1" applyFont="1" applyFill="1" applyBorder="1" applyAlignment="1">
      <alignment horizontal="right" vertical="center" wrapText="1"/>
    </xf>
    <xf numFmtId="170" fontId="11" fillId="2" borderId="10" xfId="3" applyNumberFormat="1" applyFont="1" applyFill="1" applyBorder="1" applyAlignment="1">
      <alignment vertical="center" wrapText="1"/>
    </xf>
    <xf numFmtId="170" fontId="11" fillId="2" borderId="10" xfId="3" applyNumberFormat="1" applyFont="1" applyFill="1" applyBorder="1" applyAlignment="1">
      <alignment horizontal="right" vertical="center" wrapText="1"/>
    </xf>
    <xf numFmtId="170" fontId="6" fillId="2" borderId="10" xfId="4" applyNumberFormat="1" applyFont="1" applyFill="1" applyBorder="1" applyAlignment="1">
      <alignment horizontal="right" vertical="center"/>
    </xf>
    <xf numFmtId="170" fontId="5" fillId="2" borderId="10" xfId="4" applyNumberFormat="1" applyFont="1" applyFill="1" applyBorder="1" applyAlignment="1">
      <alignment horizontal="right" vertical="center"/>
    </xf>
    <xf numFmtId="170" fontId="5" fillId="2" borderId="10" xfId="0" applyNumberFormat="1" applyFont="1" applyFill="1" applyBorder="1" applyAlignment="1">
      <alignment horizontal="right" vertical="center"/>
    </xf>
    <xf numFmtId="170" fontId="6" fillId="2" borderId="10" xfId="0" applyNumberFormat="1" applyFont="1" applyFill="1" applyBorder="1" applyAlignment="1">
      <alignment horizontal="right" vertical="top"/>
    </xf>
    <xf numFmtId="170" fontId="5" fillId="2" borderId="10" xfId="0" applyNumberFormat="1" applyFont="1" applyFill="1" applyBorder="1" applyAlignment="1">
      <alignment horizontal="right" vertical="top"/>
    </xf>
    <xf numFmtId="170" fontId="5" fillId="2" borderId="10" xfId="0" applyNumberFormat="1" applyFont="1" applyFill="1" applyBorder="1" applyAlignment="1">
      <alignment vertical="center"/>
    </xf>
    <xf numFmtId="170" fontId="9" fillId="2" borderId="10" xfId="0" applyNumberFormat="1" applyFont="1" applyFill="1" applyBorder="1" applyAlignment="1">
      <alignment horizontal="right" vertical="center"/>
    </xf>
    <xf numFmtId="170" fontId="6" fillId="2" borderId="10" xfId="4" applyNumberFormat="1" applyFont="1" applyFill="1" applyBorder="1" applyAlignment="1">
      <alignment horizontal="right"/>
    </xf>
    <xf numFmtId="0" fontId="5" fillId="17" borderId="10" xfId="0" applyNumberFormat="1" applyFont="1" applyFill="1" applyBorder="1" applyAlignment="1">
      <alignment horizontal="left" vertical="top" wrapText="1"/>
    </xf>
    <xf numFmtId="0" fontId="9" fillId="2" borderId="10" xfId="2" applyFont="1" applyFill="1" applyBorder="1" applyAlignment="1">
      <alignment horizontal="left" vertical="top" wrapText="1"/>
    </xf>
    <xf numFmtId="0" fontId="5" fillId="2" borderId="10" xfId="0" applyNumberFormat="1" applyFont="1" applyFill="1" applyBorder="1" applyAlignment="1">
      <alignment horizontal="left" vertical="top" wrapText="1"/>
    </xf>
    <xf numFmtId="0" fontId="5" fillId="17" borderId="10" xfId="2" applyFont="1" applyFill="1" applyBorder="1" applyAlignment="1" applyProtection="1">
      <alignment horizontal="center" vertical="top" wrapText="1"/>
      <protection locked="0"/>
    </xf>
    <xf numFmtId="0" fontId="5" fillId="17" borderId="10" xfId="4" applyFont="1" applyFill="1" applyBorder="1" applyAlignment="1" applyProtection="1">
      <alignment vertical="top" wrapText="1"/>
      <protection locked="0"/>
    </xf>
    <xf numFmtId="0" fontId="9" fillId="17" borderId="10" xfId="2" applyFont="1" applyFill="1" applyBorder="1" applyAlignment="1" applyProtection="1">
      <alignment horizontal="center" vertical="top" wrapText="1"/>
      <protection locked="0"/>
    </xf>
    <xf numFmtId="0" fontId="5" fillId="17" borderId="10" xfId="4" applyFont="1" applyFill="1" applyBorder="1" applyAlignment="1" applyProtection="1">
      <alignment horizontal="left" vertical="top" wrapText="1"/>
      <protection locked="0"/>
    </xf>
    <xf numFmtId="0" fontId="5" fillId="17" borderId="10" xfId="0" applyFont="1" applyFill="1" applyBorder="1" applyAlignment="1">
      <alignment horizontal="left" vertical="top" wrapText="1"/>
    </xf>
    <xf numFmtId="174" fontId="4" fillId="0" borderId="10" xfId="0" applyNumberFormat="1" applyFont="1" applyFill="1" applyBorder="1" applyAlignment="1">
      <alignment horizontal="right"/>
    </xf>
    <xf numFmtId="174" fontId="5" fillId="0" borderId="10" xfId="3" applyNumberFormat="1" applyFont="1" applyFill="1" applyBorder="1" applyAlignment="1">
      <alignment horizontal="right" vertical="center" wrapText="1"/>
    </xf>
    <xf numFmtId="170" fontId="32" fillId="2" borderId="10" xfId="4" applyNumberFormat="1" applyFont="1" applyFill="1" applyBorder="1" applyAlignment="1">
      <alignment vertical="top"/>
    </xf>
    <xf numFmtId="170" fontId="5" fillId="2" borderId="10" xfId="0" applyNumberFormat="1" applyFont="1" applyFill="1" applyBorder="1" applyAlignment="1">
      <alignment vertical="top"/>
    </xf>
    <xf numFmtId="170" fontId="9" fillId="2" borderId="10" xfId="0" applyNumberFormat="1" applyFont="1" applyFill="1" applyBorder="1" applyAlignment="1">
      <alignment vertical="top"/>
    </xf>
    <xf numFmtId="170" fontId="5" fillId="2" borderId="10" xfId="4" applyNumberFormat="1" applyFont="1" applyFill="1" applyBorder="1" applyAlignment="1" applyProtection="1">
      <alignment horizontal="right" vertical="top" wrapText="1"/>
      <protection locked="0"/>
    </xf>
    <xf numFmtId="170" fontId="11" fillId="2" borderId="10" xfId="0" quotePrefix="1" applyNumberFormat="1" applyFont="1" applyFill="1" applyBorder="1" applyAlignment="1">
      <alignment horizontal="center" vertical="top" wrapText="1"/>
    </xf>
    <xf numFmtId="170" fontId="6" fillId="2" borderId="10" xfId="4" applyNumberFormat="1" applyFont="1" applyFill="1" applyBorder="1" applyAlignment="1">
      <alignment vertical="top"/>
    </xf>
    <xf numFmtId="0" fontId="12" fillId="0" borderId="10" xfId="0" applyNumberFormat="1" applyFont="1" applyFill="1" applyBorder="1" applyAlignment="1">
      <alignment horizontal="right" vertical="top" wrapText="1"/>
    </xf>
    <xf numFmtId="0" fontId="9" fillId="0" borderId="10" xfId="2" applyFont="1" applyFill="1" applyBorder="1" applyAlignment="1" applyProtection="1">
      <alignment horizontal="center" vertical="top" wrapText="1"/>
      <protection locked="0"/>
    </xf>
    <xf numFmtId="175" fontId="5" fillId="2" borderId="10" xfId="0" applyNumberFormat="1" applyFont="1" applyFill="1" applyBorder="1" applyAlignment="1">
      <alignment vertical="top"/>
    </xf>
    <xf numFmtId="0" fontId="6" fillId="0" borderId="0" xfId="2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6" fillId="0" borderId="0" xfId="2" applyFont="1" applyFill="1" applyBorder="1" applyAlignment="1">
      <alignment horizontal="center"/>
    </xf>
    <xf numFmtId="0" fontId="6" fillId="0" borderId="11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/>
    </xf>
    <xf numFmtId="0" fontId="6" fillId="2" borderId="14" xfId="2" applyFont="1" applyFill="1" applyBorder="1" applyAlignment="1">
      <alignment horizontal="center"/>
    </xf>
    <xf numFmtId="0" fontId="4" fillId="0" borderId="0" xfId="4" applyFont="1" applyFill="1" applyBorder="1" applyAlignment="1">
      <alignment horizontal="right"/>
    </xf>
    <xf numFmtId="0" fontId="39" fillId="0" borderId="0" xfId="4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75" fontId="6" fillId="0" borderId="10" xfId="4" applyNumberFormat="1" applyFont="1" applyFill="1" applyBorder="1" applyAlignment="1">
      <alignment horizontal="center" vertical="top"/>
    </xf>
  </cellXfs>
  <cellStyles count="44">
    <cellStyle name="Акцент1 2" xfId="6"/>
    <cellStyle name="Акцент2 2" xfId="7"/>
    <cellStyle name="Акцент3 2" xfId="8"/>
    <cellStyle name="Акцент4 2" xfId="9"/>
    <cellStyle name="Акцент5 2" xfId="10"/>
    <cellStyle name="Акцент6 2" xfId="11"/>
    <cellStyle name="Ввод  2" xfId="12"/>
    <cellStyle name="Вывод 2" xfId="13"/>
    <cellStyle name="Вычисление 2" xfId="14"/>
    <cellStyle name="Заголовок 1 2" xfId="15"/>
    <cellStyle name="Заголовок 2 2" xfId="16"/>
    <cellStyle name="Заголовок 3 2" xfId="17"/>
    <cellStyle name="Заголовок 4 2" xfId="18"/>
    <cellStyle name="Итог 2" xfId="19"/>
    <cellStyle name="Контрольная ячейка 2" xfId="20"/>
    <cellStyle name="Название 2" xfId="21"/>
    <cellStyle name="Нейтральный 2" xfId="22"/>
    <cellStyle name="Обычный" xfId="0" builtinId="0"/>
    <cellStyle name="Обычный 10" xfId="43"/>
    <cellStyle name="Обычный 2" xfId="4"/>
    <cellStyle name="Обычный 3" xfId="23"/>
    <cellStyle name="Обычный 3 2" xfId="24"/>
    <cellStyle name="Обычный 4" xfId="25"/>
    <cellStyle name="Обычный 5" xfId="26"/>
    <cellStyle name="Обычный 5 2" xfId="27"/>
    <cellStyle name="Обычный 6" xfId="28"/>
    <cellStyle name="Обычный 7" xfId="29"/>
    <cellStyle name="Обычный_Взаимные Москв 9мес2006" xfId="5"/>
    <cellStyle name="Обычный_Измененные приложения 2006 года к 3 чт." xfId="30"/>
    <cellStyle name="Обычный_прил.финпом" xfId="1"/>
    <cellStyle name="Обычный_республиканский  2005 г" xfId="2"/>
    <cellStyle name="Плохой 2" xfId="31"/>
    <cellStyle name="Пояснение 2" xfId="32"/>
    <cellStyle name="Примечание 2" xfId="33"/>
    <cellStyle name="Примечание 3" xfId="34"/>
    <cellStyle name="Связанная ячейка 2" xfId="35"/>
    <cellStyle name="Текст предупреждения 2" xfId="36"/>
    <cellStyle name="Финансовый 2" xfId="37"/>
    <cellStyle name="Финансовый 3" xfId="38"/>
    <cellStyle name="Финансовый 4" xfId="39"/>
    <cellStyle name="Финансовый 4 2" xfId="40"/>
    <cellStyle name="Финансовый 5" xfId="3"/>
    <cellStyle name="Финансовый 5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67"/>
  <sheetViews>
    <sheetView tabSelected="1" view="pageBreakPreview" topLeftCell="A104" zoomScale="80" zoomScaleNormal="100" zoomScaleSheetLayoutView="80" workbookViewId="0">
      <selection activeCell="H126" sqref="H126"/>
    </sheetView>
  </sheetViews>
  <sheetFormatPr defaultColWidth="9.109375" defaultRowHeight="13.8" x14ac:dyDescent="0.25"/>
  <cols>
    <col min="1" max="1" width="25.5546875" style="1" customWidth="1"/>
    <col min="2" max="2" width="68" style="17" customWidth="1"/>
    <col min="3" max="3" width="19" style="17" customWidth="1"/>
    <col min="4" max="4" width="14.44140625" style="1" customWidth="1"/>
    <col min="5" max="5" width="16.6640625" style="1" bestFit="1" customWidth="1"/>
    <col min="6" max="16384" width="9.109375" style="1"/>
  </cols>
  <sheetData>
    <row r="1" spans="1:24" ht="15.6" x14ac:dyDescent="0.3">
      <c r="A1" s="10"/>
      <c r="B1" s="163" t="s">
        <v>162</v>
      </c>
      <c r="C1" s="163"/>
      <c r="D1" s="17"/>
    </row>
    <row r="2" spans="1:24" ht="13.95" customHeight="1" x14ac:dyDescent="0.3">
      <c r="A2" s="10"/>
      <c r="B2" s="163" t="s">
        <v>163</v>
      </c>
      <c r="C2" s="163"/>
    </row>
    <row r="3" spans="1:24" ht="13.95" customHeight="1" x14ac:dyDescent="0.3">
      <c r="A3" s="10"/>
      <c r="B3" s="163" t="s">
        <v>164</v>
      </c>
      <c r="C3" s="163"/>
    </row>
    <row r="4" spans="1:24" ht="15.6" x14ac:dyDescent="0.3">
      <c r="A4" s="10"/>
      <c r="B4" s="163" t="s">
        <v>181</v>
      </c>
      <c r="C4" s="163"/>
    </row>
    <row r="5" spans="1:24" ht="15" customHeight="1" x14ac:dyDescent="0.3">
      <c r="A5" s="10"/>
      <c r="B5" s="163" t="s">
        <v>176</v>
      </c>
      <c r="C5" s="163"/>
    </row>
    <row r="6" spans="1:24" ht="15.75" customHeight="1" x14ac:dyDescent="0.3">
      <c r="A6" s="10"/>
      <c r="B6" s="163" t="s">
        <v>177</v>
      </c>
      <c r="C6" s="163"/>
    </row>
    <row r="7" spans="1:24" ht="7.2" customHeight="1" x14ac:dyDescent="0.25">
      <c r="A7" s="2"/>
    </row>
    <row r="8" spans="1:24" x14ac:dyDescent="0.25">
      <c r="A8" s="162" t="s">
        <v>89</v>
      </c>
      <c r="B8" s="162"/>
      <c r="C8" s="162"/>
    </row>
    <row r="9" spans="1:24" x14ac:dyDescent="0.25">
      <c r="A9" s="162" t="s">
        <v>187</v>
      </c>
      <c r="B9" s="162"/>
      <c r="C9" s="162"/>
    </row>
    <row r="10" spans="1:24" x14ac:dyDescent="0.25">
      <c r="A10" s="3"/>
      <c r="B10" s="16"/>
      <c r="C10" s="16"/>
    </row>
    <row r="11" spans="1:24" ht="26.4" x14ac:dyDescent="0.25">
      <c r="A11" s="52" t="s">
        <v>1</v>
      </c>
      <c r="B11" s="33" t="s">
        <v>2</v>
      </c>
      <c r="C11" s="56" t="s">
        <v>137</v>
      </c>
    </row>
    <row r="12" spans="1:24" s="55" customFormat="1" ht="12" x14ac:dyDescent="0.25">
      <c r="A12" s="51">
        <v>1</v>
      </c>
      <c r="B12" s="53">
        <v>2</v>
      </c>
      <c r="C12" s="53">
        <v>3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</row>
    <row r="13" spans="1:24" s="5" customFormat="1" x14ac:dyDescent="0.25">
      <c r="A13" s="34" t="s">
        <v>3</v>
      </c>
      <c r="B13" s="31" t="s">
        <v>4</v>
      </c>
      <c r="C13" s="111">
        <f>C14+C15+C20+C24+C26+C27+C30+C33+C36+C38+C39</f>
        <v>77686</v>
      </c>
      <c r="D13" s="111">
        <f>D14+D15+D20+D24+D26+D27+D30+D33+D36+D38+D39</f>
        <v>52537</v>
      </c>
      <c r="E13" s="111">
        <f>E14+E15+E20+E24+E26+E27+E30+E33+E36+E38+E39</f>
        <v>60630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s="5" customFormat="1" ht="16.95" customHeight="1" x14ac:dyDescent="0.25">
      <c r="A14" s="34" t="s">
        <v>5</v>
      </c>
      <c r="B14" s="31" t="s">
        <v>6</v>
      </c>
      <c r="C14" s="111">
        <v>54960</v>
      </c>
      <c r="D14" s="111">
        <v>35713</v>
      </c>
      <c r="E14" s="111">
        <v>41128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s="5" customFormat="1" ht="29.4" customHeight="1" x14ac:dyDescent="0.25">
      <c r="A15" s="34" t="s">
        <v>7</v>
      </c>
      <c r="B15" s="31" t="s">
        <v>8</v>
      </c>
      <c r="C15" s="111">
        <f>C17+C16+C18+C19</f>
        <v>13369</v>
      </c>
      <c r="D15" s="111">
        <f>D17+D16+D18+D19</f>
        <v>10210</v>
      </c>
      <c r="E15" s="111">
        <f>E17+E16+E18+E19</f>
        <v>12223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s="5" customFormat="1" ht="55.95" customHeight="1" x14ac:dyDescent="0.25">
      <c r="A16" s="35" t="s">
        <v>9</v>
      </c>
      <c r="B16" s="36" t="s">
        <v>10</v>
      </c>
      <c r="C16" s="112">
        <v>5288</v>
      </c>
      <c r="D16" s="112">
        <v>4053</v>
      </c>
      <c r="E16" s="112">
        <v>4851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s="5" customFormat="1" ht="67.95" customHeight="1" x14ac:dyDescent="0.25">
      <c r="A17" s="35" t="s">
        <v>11</v>
      </c>
      <c r="B17" s="37" t="s">
        <v>12</v>
      </c>
      <c r="C17" s="112">
        <v>53</v>
      </c>
      <c r="D17" s="112">
        <v>41</v>
      </c>
      <c r="E17" s="112">
        <v>49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s="5" customFormat="1" ht="55.2" x14ac:dyDescent="0.25">
      <c r="A18" s="35" t="s">
        <v>13</v>
      </c>
      <c r="B18" s="37" t="s">
        <v>14</v>
      </c>
      <c r="C18" s="112">
        <v>8028</v>
      </c>
      <c r="D18" s="112">
        <v>6116</v>
      </c>
      <c r="E18" s="112">
        <v>7323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s="5" customFormat="1" ht="55.2" x14ac:dyDescent="0.25">
      <c r="A19" s="35" t="s">
        <v>15</v>
      </c>
      <c r="B19" s="36" t="s">
        <v>16</v>
      </c>
      <c r="C19" s="112">
        <v>0</v>
      </c>
      <c r="D19" s="112">
        <v>0</v>
      </c>
      <c r="E19" s="112">
        <v>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s="5" customFormat="1" ht="19.2" customHeight="1" x14ac:dyDescent="0.25">
      <c r="A20" s="34" t="s">
        <v>17</v>
      </c>
      <c r="B20" s="31" t="s">
        <v>18</v>
      </c>
      <c r="C20" s="111">
        <f>C21+C22+C23</f>
        <v>5822</v>
      </c>
      <c r="D20" s="111">
        <f>D21+D22+D23</f>
        <v>3402</v>
      </c>
      <c r="E20" s="111">
        <f>E21+E22+E23</f>
        <v>3658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s="5" customFormat="1" ht="27.6" x14ac:dyDescent="0.25">
      <c r="A21" s="38">
        <v>1.05010000000001E+16</v>
      </c>
      <c r="B21" s="36" t="s">
        <v>90</v>
      </c>
      <c r="C21" s="113">
        <v>5332</v>
      </c>
      <c r="D21" s="113">
        <v>3147</v>
      </c>
      <c r="E21" s="113">
        <v>3394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s="5" customFormat="1" x14ac:dyDescent="0.25">
      <c r="A22" s="35" t="s">
        <v>19</v>
      </c>
      <c r="B22" s="36" t="s">
        <v>20</v>
      </c>
      <c r="C22" s="113">
        <v>72</v>
      </c>
      <c r="D22" s="113">
        <v>135</v>
      </c>
      <c r="E22" s="113">
        <v>74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s="5" customFormat="1" ht="27.6" x14ac:dyDescent="0.25">
      <c r="A23" s="35" t="s">
        <v>21</v>
      </c>
      <c r="B23" s="36" t="s">
        <v>22</v>
      </c>
      <c r="C23" s="113">
        <v>418</v>
      </c>
      <c r="D23" s="113">
        <v>120</v>
      </c>
      <c r="E23" s="113">
        <v>190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s="5" customFormat="1" x14ac:dyDescent="0.25">
      <c r="A24" s="34" t="s">
        <v>23</v>
      </c>
      <c r="B24" s="31" t="s">
        <v>24</v>
      </c>
      <c r="C24" s="111">
        <f>C25</f>
        <v>693</v>
      </c>
      <c r="D24" s="111">
        <f>D25</f>
        <v>1087</v>
      </c>
      <c r="E24" s="111">
        <f>E25</f>
        <v>1176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s="5" customFormat="1" x14ac:dyDescent="0.25">
      <c r="A25" s="35" t="s">
        <v>25</v>
      </c>
      <c r="B25" s="36" t="s">
        <v>26</v>
      </c>
      <c r="C25" s="113">
        <v>693</v>
      </c>
      <c r="D25" s="113">
        <v>1087</v>
      </c>
      <c r="E25" s="113">
        <v>1176</v>
      </c>
      <c r="F25" s="4"/>
      <c r="G25" s="4"/>
      <c r="H25" s="4"/>
      <c r="I25" s="4"/>
      <c r="J25" s="4"/>
      <c r="K25" s="4"/>
      <c r="L25" s="4"/>
      <c r="M25" s="4"/>
      <c r="N25" s="4"/>
    </row>
    <row r="26" spans="1:24" s="5" customFormat="1" x14ac:dyDescent="0.25">
      <c r="A26" s="34" t="s">
        <v>27</v>
      </c>
      <c r="B26" s="32" t="s">
        <v>28</v>
      </c>
      <c r="C26" s="111">
        <v>1112</v>
      </c>
      <c r="D26" s="111">
        <v>520</v>
      </c>
      <c r="E26" s="111">
        <v>732</v>
      </c>
      <c r="F26" s="4"/>
      <c r="G26" s="4"/>
      <c r="H26" s="4"/>
      <c r="I26" s="4"/>
      <c r="J26" s="4"/>
      <c r="K26" s="4"/>
      <c r="L26" s="4"/>
      <c r="M26" s="4"/>
      <c r="N26" s="4"/>
    </row>
    <row r="27" spans="1:24" s="5" customFormat="1" ht="28.2" customHeight="1" x14ac:dyDescent="0.25">
      <c r="A27" s="34" t="s">
        <v>29</v>
      </c>
      <c r="B27" s="32" t="s">
        <v>30</v>
      </c>
      <c r="C27" s="111">
        <f>C28+C29</f>
        <v>1068</v>
      </c>
      <c r="D27" s="111">
        <f>D28+D29</f>
        <v>960</v>
      </c>
      <c r="E27" s="111">
        <f>E28+E29</f>
        <v>1037</v>
      </c>
      <c r="F27" s="4"/>
      <c r="G27" s="4"/>
      <c r="H27" s="4"/>
      <c r="I27" s="4"/>
      <c r="J27" s="4"/>
      <c r="K27" s="4"/>
      <c r="L27" s="4"/>
      <c r="M27" s="4"/>
      <c r="N27" s="4"/>
    </row>
    <row r="28" spans="1:24" s="5" customFormat="1" ht="55.2" x14ac:dyDescent="0.25">
      <c r="A28" s="38" t="s">
        <v>31</v>
      </c>
      <c r="B28" s="39" t="s">
        <v>32</v>
      </c>
      <c r="C28" s="114">
        <v>479</v>
      </c>
      <c r="D28" s="114">
        <v>450</v>
      </c>
      <c r="E28" s="114">
        <v>465</v>
      </c>
      <c r="F28" s="4"/>
      <c r="G28" s="4"/>
      <c r="H28" s="4"/>
      <c r="I28" s="4"/>
      <c r="J28" s="4"/>
      <c r="K28" s="4"/>
      <c r="L28" s="4"/>
      <c r="M28" s="4"/>
      <c r="N28" s="4"/>
    </row>
    <row r="29" spans="1:24" s="5" customFormat="1" ht="56.4" customHeight="1" x14ac:dyDescent="0.25">
      <c r="A29" s="40">
        <v>1.11090450500001E+16</v>
      </c>
      <c r="B29" s="28" t="s">
        <v>33</v>
      </c>
      <c r="C29" s="115">
        <v>589</v>
      </c>
      <c r="D29" s="115">
        <v>510</v>
      </c>
      <c r="E29" s="115">
        <v>572</v>
      </c>
      <c r="F29" s="4"/>
      <c r="G29" s="4"/>
      <c r="H29" s="4"/>
      <c r="I29" s="4"/>
      <c r="J29" s="4"/>
      <c r="K29" s="4"/>
      <c r="L29" s="4"/>
      <c r="M29" s="4"/>
      <c r="N29" s="4"/>
    </row>
    <row r="30" spans="1:24" s="5" customFormat="1" ht="19.2" customHeight="1" x14ac:dyDescent="0.25">
      <c r="A30" s="34" t="s">
        <v>34</v>
      </c>
      <c r="B30" s="32" t="s">
        <v>35</v>
      </c>
      <c r="C30" s="115">
        <f>C31+C32</f>
        <v>334</v>
      </c>
      <c r="D30" s="115">
        <f>D31+D32</f>
        <v>245</v>
      </c>
      <c r="E30" s="115">
        <f>E31+E32</f>
        <v>317</v>
      </c>
      <c r="F30" s="4"/>
      <c r="G30" s="4"/>
      <c r="H30" s="4"/>
      <c r="I30" s="4"/>
      <c r="J30" s="4"/>
      <c r="K30" s="4"/>
      <c r="L30" s="4"/>
      <c r="M30" s="4"/>
      <c r="N30" s="4"/>
    </row>
    <row r="31" spans="1:24" s="5" customFormat="1" ht="27.6" x14ac:dyDescent="0.25">
      <c r="A31" s="35" t="s">
        <v>36</v>
      </c>
      <c r="B31" s="39" t="s">
        <v>37</v>
      </c>
      <c r="C31" s="114">
        <v>334</v>
      </c>
      <c r="D31" s="114">
        <v>245</v>
      </c>
      <c r="E31" s="114">
        <v>317</v>
      </c>
      <c r="F31" s="4"/>
      <c r="G31" s="4"/>
      <c r="H31" s="4"/>
      <c r="I31" s="4"/>
      <c r="J31" s="4"/>
      <c r="K31" s="4"/>
      <c r="L31" s="4"/>
      <c r="M31" s="4"/>
      <c r="N31" s="4"/>
    </row>
    <row r="32" spans="1:24" s="5" customFormat="1" x14ac:dyDescent="0.25">
      <c r="A32" s="35" t="s">
        <v>38</v>
      </c>
      <c r="B32" s="39" t="s">
        <v>39</v>
      </c>
      <c r="C32" s="115"/>
      <c r="D32" s="115"/>
      <c r="E32" s="115"/>
      <c r="F32" s="4"/>
      <c r="G32" s="4"/>
      <c r="H32" s="4"/>
      <c r="I32" s="4"/>
      <c r="J32" s="4"/>
      <c r="K32" s="4"/>
      <c r="L32" s="4"/>
      <c r="M32" s="4"/>
      <c r="N32" s="4"/>
    </row>
    <row r="33" spans="1:14" s="5" customFormat="1" ht="27.6" x14ac:dyDescent="0.25">
      <c r="A33" s="34" t="s">
        <v>40</v>
      </c>
      <c r="B33" s="32" t="s">
        <v>136</v>
      </c>
      <c r="C33" s="115">
        <f>C34+C35</f>
        <v>0</v>
      </c>
      <c r="D33" s="115">
        <f>D34+D35</f>
        <v>0</v>
      </c>
      <c r="E33" s="115">
        <f>E34+E35</f>
        <v>0</v>
      </c>
      <c r="F33" s="4"/>
      <c r="G33" s="4"/>
      <c r="H33" s="4"/>
      <c r="I33" s="4"/>
      <c r="J33" s="4"/>
      <c r="K33" s="4"/>
      <c r="L33" s="4"/>
      <c r="M33" s="4"/>
      <c r="N33" s="4"/>
    </row>
    <row r="34" spans="1:14" s="5" customFormat="1" ht="27.6" hidden="1" x14ac:dyDescent="0.25">
      <c r="A34" s="35" t="s">
        <v>41</v>
      </c>
      <c r="B34" s="39" t="s">
        <v>42</v>
      </c>
      <c r="C34" s="114"/>
      <c r="D34" s="114"/>
      <c r="E34" s="114"/>
      <c r="F34" s="4"/>
      <c r="G34" s="4"/>
      <c r="H34" s="4"/>
      <c r="I34" s="4"/>
      <c r="J34" s="4"/>
      <c r="K34" s="4"/>
      <c r="L34" s="4"/>
      <c r="M34" s="4"/>
      <c r="N34" s="4"/>
    </row>
    <row r="35" spans="1:14" s="5" customFormat="1" hidden="1" x14ac:dyDescent="0.25">
      <c r="A35" s="35" t="s">
        <v>43</v>
      </c>
      <c r="B35" s="39" t="s">
        <v>44</v>
      </c>
      <c r="C35" s="115"/>
      <c r="D35" s="115"/>
      <c r="E35" s="115"/>
      <c r="F35" s="4"/>
      <c r="G35" s="4"/>
      <c r="H35" s="4"/>
      <c r="I35" s="4"/>
      <c r="J35" s="4"/>
      <c r="K35" s="4"/>
      <c r="L35" s="4"/>
      <c r="M35" s="4"/>
      <c r="N35" s="4"/>
    </row>
    <row r="36" spans="1:14" s="5" customFormat="1" ht="27.6" x14ac:dyDescent="0.25">
      <c r="A36" s="34" t="s">
        <v>45</v>
      </c>
      <c r="B36" s="32" t="s">
        <v>46</v>
      </c>
      <c r="C36" s="115">
        <f>C37</f>
        <v>235</v>
      </c>
      <c r="D36" s="115">
        <f>D37</f>
        <v>230</v>
      </c>
      <c r="E36" s="115">
        <f>E37</f>
        <v>270</v>
      </c>
      <c r="F36" s="4"/>
      <c r="G36" s="4"/>
      <c r="H36" s="4"/>
      <c r="I36" s="4"/>
      <c r="J36" s="4"/>
      <c r="K36" s="4"/>
      <c r="L36" s="4"/>
      <c r="M36" s="4"/>
      <c r="N36" s="4"/>
    </row>
    <row r="37" spans="1:14" s="5" customFormat="1" ht="27.6" x14ac:dyDescent="0.25">
      <c r="A37" s="41" t="s">
        <v>77</v>
      </c>
      <c r="B37" s="39" t="s">
        <v>47</v>
      </c>
      <c r="C37" s="114">
        <v>235</v>
      </c>
      <c r="D37" s="114">
        <v>230</v>
      </c>
      <c r="E37" s="114">
        <v>270</v>
      </c>
      <c r="F37" s="4"/>
      <c r="G37" s="4"/>
      <c r="H37" s="4"/>
      <c r="I37" s="4"/>
      <c r="J37" s="4"/>
      <c r="K37" s="4"/>
      <c r="L37" s="4"/>
      <c r="M37" s="4"/>
      <c r="N37" s="4"/>
    </row>
    <row r="38" spans="1:14" s="5" customFormat="1" ht="15.6" customHeight="1" x14ac:dyDescent="0.25">
      <c r="A38" s="34" t="s">
        <v>48</v>
      </c>
      <c r="B38" s="32" t="s">
        <v>49</v>
      </c>
      <c r="C38" s="115">
        <v>93</v>
      </c>
      <c r="D38" s="115">
        <v>170</v>
      </c>
      <c r="E38" s="115">
        <v>89</v>
      </c>
      <c r="F38" s="4"/>
      <c r="G38" s="4"/>
      <c r="H38" s="4"/>
      <c r="I38" s="4"/>
      <c r="J38" s="4"/>
      <c r="K38" s="4"/>
      <c r="L38" s="4"/>
      <c r="M38" s="4"/>
      <c r="N38" s="4"/>
    </row>
    <row r="39" spans="1:14" s="5" customFormat="1" x14ac:dyDescent="0.25">
      <c r="A39" s="34" t="s">
        <v>50</v>
      </c>
      <c r="B39" s="32" t="s">
        <v>51</v>
      </c>
      <c r="C39" s="115">
        <f>C40</f>
        <v>0</v>
      </c>
      <c r="D39" s="115">
        <f>D40</f>
        <v>0</v>
      </c>
      <c r="E39" s="115">
        <f>E40</f>
        <v>0</v>
      </c>
      <c r="F39" s="4"/>
      <c r="G39" s="4"/>
      <c r="H39" s="4"/>
      <c r="I39" s="4"/>
      <c r="J39" s="4"/>
      <c r="K39" s="4"/>
      <c r="L39" s="4"/>
      <c r="M39" s="4"/>
      <c r="N39" s="4"/>
    </row>
    <row r="40" spans="1:14" s="5" customFormat="1" hidden="1" x14ac:dyDescent="0.25">
      <c r="A40" s="41" t="s">
        <v>52</v>
      </c>
      <c r="B40" s="39" t="s">
        <v>53</v>
      </c>
      <c r="C40" s="115"/>
      <c r="D40" s="115"/>
      <c r="E40" s="115"/>
      <c r="F40" s="4"/>
      <c r="G40" s="4"/>
      <c r="H40" s="4"/>
      <c r="I40" s="4"/>
      <c r="J40" s="4"/>
      <c r="K40" s="4"/>
      <c r="L40" s="4"/>
      <c r="M40" s="4"/>
      <c r="N40" s="4"/>
    </row>
    <row r="41" spans="1:14" s="6" customFormat="1" ht="16.2" customHeight="1" x14ac:dyDescent="0.25">
      <c r="A41" s="34" t="s">
        <v>160</v>
      </c>
      <c r="B41" s="42" t="s">
        <v>55</v>
      </c>
      <c r="C41" s="116">
        <f>C42</f>
        <v>651961.23378999985</v>
      </c>
      <c r="D41" s="116" t="e">
        <f>D42</f>
        <v>#REF!</v>
      </c>
      <c r="E41" s="116">
        <f>E42</f>
        <v>553849.4</v>
      </c>
      <c r="F41" s="4"/>
      <c r="G41" s="4"/>
      <c r="H41" s="4"/>
      <c r="I41" s="4"/>
      <c r="J41" s="4"/>
      <c r="K41" s="4"/>
      <c r="L41" s="4"/>
      <c r="M41" s="4"/>
      <c r="N41" s="4"/>
    </row>
    <row r="42" spans="1:14" s="7" customFormat="1" ht="28.95" customHeight="1" x14ac:dyDescent="0.25">
      <c r="A42" s="35" t="s">
        <v>159</v>
      </c>
      <c r="B42" s="20" t="s">
        <v>57</v>
      </c>
      <c r="C42" s="117">
        <f>C43+C46+C75+C101+C106</f>
        <v>651961.23378999985</v>
      </c>
      <c r="D42" s="117" t="e">
        <f>D43+D46+D75+D101+D106</f>
        <v>#REF!</v>
      </c>
      <c r="E42" s="117">
        <f>E43+E46+E75+E101+E106</f>
        <v>553849.4</v>
      </c>
      <c r="F42" s="4"/>
      <c r="G42" s="4"/>
      <c r="H42" s="4"/>
      <c r="I42" s="4"/>
      <c r="J42" s="4"/>
      <c r="K42" s="4"/>
      <c r="L42" s="4"/>
      <c r="M42" s="4"/>
      <c r="N42" s="4"/>
    </row>
    <row r="43" spans="1:14" s="8" customFormat="1" ht="16.95" customHeight="1" x14ac:dyDescent="0.25">
      <c r="A43" s="18" t="s">
        <v>58</v>
      </c>
      <c r="B43" s="19" t="s">
        <v>59</v>
      </c>
      <c r="C43" s="118">
        <f>C44+C45</f>
        <v>134117</v>
      </c>
      <c r="D43" s="118">
        <f>D44+D45</f>
        <v>126279</v>
      </c>
      <c r="E43" s="118">
        <f>E44+E45</f>
        <v>123296</v>
      </c>
      <c r="F43" s="4"/>
      <c r="G43" s="4"/>
      <c r="H43" s="4"/>
      <c r="I43" s="4"/>
      <c r="J43" s="4"/>
      <c r="K43" s="4"/>
      <c r="L43" s="4"/>
      <c r="M43" s="4"/>
      <c r="N43" s="4"/>
    </row>
    <row r="44" spans="1:14" s="7" customFormat="1" ht="27.6" x14ac:dyDescent="0.25">
      <c r="A44" s="41" t="s">
        <v>60</v>
      </c>
      <c r="B44" s="20" t="s">
        <v>87</v>
      </c>
      <c r="C44" s="120">
        <v>126700</v>
      </c>
      <c r="D44" s="117">
        <v>126011</v>
      </c>
      <c r="E44" s="117">
        <v>123296</v>
      </c>
      <c r="F44" s="4"/>
      <c r="G44" s="4"/>
      <c r="H44" s="4"/>
      <c r="I44" s="4"/>
      <c r="J44" s="4"/>
      <c r="K44" s="4"/>
      <c r="L44" s="4"/>
      <c r="M44" s="4"/>
      <c r="N44" s="4"/>
    </row>
    <row r="45" spans="1:14" s="7" customFormat="1" ht="27.6" x14ac:dyDescent="0.25">
      <c r="A45" s="41" t="s">
        <v>61</v>
      </c>
      <c r="B45" s="20" t="s">
        <v>62</v>
      </c>
      <c r="C45" s="120">
        <v>7417</v>
      </c>
      <c r="D45" s="117">
        <v>268</v>
      </c>
      <c r="E45" s="117"/>
      <c r="F45" s="4"/>
      <c r="G45" s="4"/>
      <c r="H45" s="4"/>
      <c r="I45" s="4"/>
      <c r="J45" s="4"/>
      <c r="K45" s="4"/>
      <c r="L45" s="4"/>
      <c r="M45" s="4"/>
      <c r="N45" s="4"/>
    </row>
    <row r="46" spans="1:14" s="8" customFormat="1" ht="30" customHeight="1" x14ac:dyDescent="0.25">
      <c r="A46" s="18" t="s">
        <v>63</v>
      </c>
      <c r="B46" s="19" t="s">
        <v>64</v>
      </c>
      <c r="C46" s="153">
        <f>C49+C52+C55+C58+C62+C65+C68</f>
        <v>46014.737000000001</v>
      </c>
      <c r="D46" s="118">
        <f>D49+D52+D55+D58+D62+D65+D68</f>
        <v>34603.1</v>
      </c>
      <c r="E46" s="118">
        <f>E49+E52+E55+E58+E62+E65+E68</f>
        <v>40419.800000000003</v>
      </c>
      <c r="F46" s="4"/>
      <c r="G46" s="4"/>
      <c r="H46" s="4"/>
      <c r="I46" s="4"/>
      <c r="J46" s="4"/>
      <c r="K46" s="4"/>
      <c r="L46" s="4"/>
      <c r="M46" s="4"/>
      <c r="N46" s="4"/>
    </row>
    <row r="47" spans="1:14" s="8" customFormat="1" ht="65.25" hidden="1" customHeight="1" x14ac:dyDescent="0.25">
      <c r="A47" s="25" t="s">
        <v>65</v>
      </c>
      <c r="B47" s="20" t="s">
        <v>66</v>
      </c>
      <c r="C47" s="136"/>
      <c r="D47" s="119"/>
      <c r="E47" s="119"/>
      <c r="F47" s="4"/>
      <c r="G47" s="4"/>
      <c r="H47" s="4"/>
      <c r="I47" s="4"/>
      <c r="J47" s="4"/>
      <c r="K47" s="4"/>
      <c r="L47" s="4"/>
      <c r="M47" s="4"/>
      <c r="N47" s="4"/>
    </row>
    <row r="48" spans="1:14" s="8" customFormat="1" ht="33" hidden="1" customHeight="1" x14ac:dyDescent="0.25">
      <c r="A48" s="25" t="s">
        <v>91</v>
      </c>
      <c r="B48" s="21" t="s">
        <v>92</v>
      </c>
      <c r="C48" s="120"/>
      <c r="D48" s="117"/>
      <c r="E48" s="117"/>
      <c r="F48" s="4"/>
      <c r="G48" s="4"/>
      <c r="H48" s="4"/>
      <c r="I48" s="4"/>
      <c r="J48" s="4"/>
      <c r="K48" s="4"/>
      <c r="L48" s="4"/>
      <c r="M48" s="4"/>
      <c r="N48" s="4"/>
    </row>
    <row r="49" spans="1:14" s="8" customFormat="1" ht="45.75" customHeight="1" x14ac:dyDescent="0.25">
      <c r="A49" s="25" t="s">
        <v>167</v>
      </c>
      <c r="B49" s="21" t="s">
        <v>168</v>
      </c>
      <c r="C49" s="120">
        <v>1213.5450000000001</v>
      </c>
      <c r="D49" s="117"/>
      <c r="E49" s="117">
        <v>950.2</v>
      </c>
      <c r="F49" s="4"/>
      <c r="G49" s="4"/>
      <c r="H49" s="4"/>
      <c r="I49" s="4"/>
      <c r="J49" s="4"/>
      <c r="K49" s="4"/>
      <c r="L49" s="4"/>
      <c r="M49" s="4"/>
      <c r="N49" s="4"/>
    </row>
    <row r="50" spans="1:14" s="8" customFormat="1" ht="19.95" customHeight="1" x14ac:dyDescent="0.25">
      <c r="A50" s="25"/>
      <c r="B50" s="159" t="s">
        <v>182</v>
      </c>
      <c r="C50" s="120">
        <v>1201.4100000000001</v>
      </c>
      <c r="D50" s="117"/>
      <c r="E50" s="117"/>
      <c r="F50" s="4"/>
      <c r="G50" s="4"/>
      <c r="H50" s="4"/>
      <c r="I50" s="4"/>
      <c r="J50" s="4"/>
      <c r="K50" s="4"/>
      <c r="L50" s="4"/>
      <c r="M50" s="4"/>
      <c r="N50" s="4"/>
    </row>
    <row r="51" spans="1:14" s="8" customFormat="1" ht="19.2" customHeight="1" x14ac:dyDescent="0.25">
      <c r="A51" s="25"/>
      <c r="B51" s="159" t="s">
        <v>183</v>
      </c>
      <c r="C51" s="120">
        <v>12.135</v>
      </c>
      <c r="D51" s="117"/>
      <c r="E51" s="117"/>
      <c r="F51" s="4"/>
      <c r="G51" s="4"/>
      <c r="H51" s="4"/>
      <c r="I51" s="4"/>
      <c r="J51" s="4"/>
      <c r="K51" s="4"/>
      <c r="L51" s="4"/>
      <c r="M51" s="4"/>
      <c r="N51" s="4"/>
    </row>
    <row r="52" spans="1:14" s="8" customFormat="1" ht="49.95" customHeight="1" x14ac:dyDescent="0.25">
      <c r="A52" s="25" t="s">
        <v>93</v>
      </c>
      <c r="B52" s="21" t="s">
        <v>94</v>
      </c>
      <c r="C52" s="120">
        <v>8357.4920000000002</v>
      </c>
      <c r="D52" s="117">
        <v>7824</v>
      </c>
      <c r="E52" s="117">
        <v>7973</v>
      </c>
      <c r="F52" s="4"/>
      <c r="G52" s="4"/>
      <c r="H52" s="4"/>
      <c r="I52" s="4"/>
      <c r="J52" s="4"/>
      <c r="K52" s="4"/>
      <c r="L52" s="4"/>
      <c r="M52" s="4"/>
      <c r="N52" s="4"/>
    </row>
    <row r="53" spans="1:14" s="8" customFormat="1" ht="18" customHeight="1" x14ac:dyDescent="0.25">
      <c r="A53" s="25"/>
      <c r="B53" s="159" t="s">
        <v>182</v>
      </c>
      <c r="C53" s="120">
        <v>8273.9169999999995</v>
      </c>
      <c r="D53" s="117"/>
      <c r="E53" s="117"/>
      <c r="F53" s="4"/>
      <c r="G53" s="4"/>
      <c r="H53" s="4"/>
      <c r="I53" s="4"/>
      <c r="J53" s="4"/>
      <c r="K53" s="4"/>
      <c r="L53" s="4"/>
      <c r="M53" s="4"/>
      <c r="N53" s="4"/>
    </row>
    <row r="54" spans="1:14" s="8" customFormat="1" ht="18" customHeight="1" x14ac:dyDescent="0.25">
      <c r="A54" s="25"/>
      <c r="B54" s="159" t="s">
        <v>183</v>
      </c>
      <c r="C54" s="120">
        <v>83.575000000000003</v>
      </c>
      <c r="D54" s="117"/>
      <c r="E54" s="117"/>
      <c r="F54" s="4"/>
      <c r="G54" s="4"/>
      <c r="H54" s="4"/>
      <c r="I54" s="4"/>
      <c r="J54" s="4"/>
      <c r="K54" s="4"/>
      <c r="L54" s="4"/>
      <c r="M54" s="4"/>
      <c r="N54" s="4"/>
    </row>
    <row r="55" spans="1:14" s="8" customFormat="1" ht="27.6" x14ac:dyDescent="0.25">
      <c r="A55" s="25" t="s">
        <v>78</v>
      </c>
      <c r="B55" s="21" t="s">
        <v>95</v>
      </c>
      <c r="C55" s="120">
        <v>4661.7</v>
      </c>
      <c r="D55" s="117">
        <v>2914.1</v>
      </c>
      <c r="E55" s="117">
        <v>2500.4</v>
      </c>
      <c r="F55" s="4"/>
      <c r="G55" s="4"/>
      <c r="H55" s="4"/>
      <c r="I55" s="4"/>
      <c r="J55" s="4"/>
      <c r="K55" s="4"/>
      <c r="L55" s="4"/>
      <c r="M55" s="4"/>
      <c r="N55" s="4"/>
    </row>
    <row r="56" spans="1:14" s="8" customFormat="1" x14ac:dyDescent="0.25">
      <c r="A56" s="25"/>
      <c r="B56" s="159" t="s">
        <v>182</v>
      </c>
      <c r="C56" s="120">
        <v>4615.1000000000004</v>
      </c>
      <c r="D56" s="117"/>
      <c r="E56" s="117"/>
      <c r="F56" s="4"/>
      <c r="G56" s="4"/>
      <c r="H56" s="4"/>
      <c r="I56" s="4"/>
      <c r="J56" s="4"/>
      <c r="K56" s="4"/>
      <c r="L56" s="4"/>
      <c r="M56" s="4"/>
      <c r="N56" s="4"/>
    </row>
    <row r="57" spans="1:14" s="8" customFormat="1" x14ac:dyDescent="0.25">
      <c r="A57" s="25"/>
      <c r="B57" s="159" t="s">
        <v>183</v>
      </c>
      <c r="C57" s="120">
        <v>46.6</v>
      </c>
      <c r="D57" s="117"/>
      <c r="E57" s="117"/>
      <c r="F57" s="4"/>
      <c r="G57" s="4"/>
      <c r="H57" s="4"/>
      <c r="I57" s="4"/>
      <c r="J57" s="4"/>
      <c r="K57" s="4"/>
      <c r="L57" s="4"/>
      <c r="M57" s="4"/>
      <c r="N57" s="4"/>
    </row>
    <row r="58" spans="1:14" s="8" customFormat="1" ht="46.95" hidden="1" customHeight="1" x14ac:dyDescent="0.25">
      <c r="A58" s="22" t="s">
        <v>99</v>
      </c>
      <c r="B58" s="21" t="s">
        <v>169</v>
      </c>
      <c r="C58" s="120"/>
      <c r="D58" s="120"/>
      <c r="E58" s="120">
        <v>45.7</v>
      </c>
      <c r="F58" s="4"/>
      <c r="G58" s="4"/>
      <c r="H58" s="4"/>
      <c r="I58" s="4"/>
      <c r="J58" s="4"/>
      <c r="K58" s="4"/>
      <c r="L58" s="4"/>
      <c r="M58" s="4"/>
      <c r="N58" s="4"/>
    </row>
    <row r="59" spans="1:14" s="8" customFormat="1" ht="17.399999999999999" hidden="1" customHeight="1" x14ac:dyDescent="0.25">
      <c r="A59" s="22"/>
      <c r="B59" s="159" t="s">
        <v>182</v>
      </c>
      <c r="C59" s="120"/>
      <c r="D59" s="120"/>
      <c r="E59" s="120"/>
      <c r="F59" s="4"/>
      <c r="G59" s="4"/>
      <c r="H59" s="4"/>
      <c r="I59" s="4"/>
      <c r="J59" s="4"/>
      <c r="K59" s="4"/>
      <c r="L59" s="4"/>
      <c r="M59" s="4"/>
      <c r="N59" s="4"/>
    </row>
    <row r="60" spans="1:14" s="8" customFormat="1" ht="19.2" hidden="1" customHeight="1" x14ac:dyDescent="0.25">
      <c r="A60" s="22"/>
      <c r="B60" s="159" t="s">
        <v>183</v>
      </c>
      <c r="C60" s="120"/>
      <c r="D60" s="120"/>
      <c r="E60" s="120"/>
      <c r="F60" s="4"/>
      <c r="G60" s="4"/>
      <c r="H60" s="4"/>
      <c r="I60" s="4"/>
      <c r="J60" s="4"/>
      <c r="K60" s="4"/>
      <c r="L60" s="4"/>
      <c r="M60" s="4"/>
      <c r="N60" s="4"/>
    </row>
    <row r="61" spans="1:14" s="8" customFormat="1" ht="27.6" customHeight="1" x14ac:dyDescent="0.25">
      <c r="A61" s="22" t="s">
        <v>84</v>
      </c>
      <c r="B61" s="57" t="s">
        <v>96</v>
      </c>
      <c r="C61" s="154"/>
      <c r="D61" s="121"/>
      <c r="E61" s="121"/>
      <c r="F61" s="4"/>
      <c r="G61" s="4"/>
      <c r="H61" s="4"/>
      <c r="I61" s="4"/>
      <c r="J61" s="4"/>
      <c r="K61" s="4"/>
      <c r="L61" s="4"/>
      <c r="M61" s="4"/>
      <c r="N61" s="4"/>
    </row>
    <row r="62" spans="1:14" s="8" customFormat="1" ht="27.6" x14ac:dyDescent="0.25">
      <c r="A62" s="22" t="s">
        <v>97</v>
      </c>
      <c r="B62" s="21" t="s">
        <v>98</v>
      </c>
      <c r="C62" s="120">
        <v>2021</v>
      </c>
      <c r="D62" s="117">
        <v>21</v>
      </c>
      <c r="E62" s="117">
        <v>2021</v>
      </c>
      <c r="F62" s="4"/>
      <c r="G62" s="4"/>
      <c r="H62" s="4"/>
      <c r="I62" s="4"/>
      <c r="J62" s="4"/>
      <c r="K62" s="4"/>
      <c r="L62" s="4"/>
      <c r="M62" s="4"/>
      <c r="N62" s="4"/>
    </row>
    <row r="63" spans="1:14" s="8" customFormat="1" hidden="1" x14ac:dyDescent="0.25">
      <c r="A63" s="22"/>
      <c r="B63" s="159" t="s">
        <v>182</v>
      </c>
      <c r="C63" s="120"/>
      <c r="D63" s="117"/>
      <c r="E63" s="117"/>
      <c r="F63" s="4"/>
      <c r="G63" s="4"/>
      <c r="H63" s="4"/>
      <c r="I63" s="4"/>
      <c r="J63" s="4"/>
      <c r="K63" s="4"/>
      <c r="L63" s="4"/>
      <c r="M63" s="4"/>
      <c r="N63" s="4"/>
    </row>
    <row r="64" spans="1:14" s="8" customFormat="1" hidden="1" x14ac:dyDescent="0.25">
      <c r="A64" s="22"/>
      <c r="B64" s="159" t="s">
        <v>183</v>
      </c>
      <c r="C64" s="120"/>
      <c r="D64" s="117"/>
      <c r="E64" s="117"/>
      <c r="F64" s="4"/>
      <c r="G64" s="4"/>
      <c r="H64" s="4"/>
      <c r="I64" s="4"/>
      <c r="J64" s="4"/>
      <c r="K64" s="4"/>
      <c r="L64" s="4"/>
      <c r="M64" s="4"/>
      <c r="N64" s="4"/>
    </row>
    <row r="65" spans="1:14" s="8" customFormat="1" ht="27.6" x14ac:dyDescent="0.25">
      <c r="A65" s="25" t="s">
        <v>139</v>
      </c>
      <c r="B65" s="28" t="s">
        <v>166</v>
      </c>
      <c r="C65" s="155">
        <v>2246</v>
      </c>
      <c r="D65" s="117"/>
      <c r="E65" s="123">
        <v>643.5</v>
      </c>
      <c r="F65" s="4"/>
      <c r="G65" s="4"/>
      <c r="H65" s="4"/>
      <c r="I65" s="4"/>
      <c r="J65" s="4"/>
      <c r="K65" s="4"/>
      <c r="L65" s="4"/>
      <c r="M65" s="4"/>
      <c r="N65" s="4"/>
    </row>
    <row r="66" spans="1:14" s="8" customFormat="1" x14ac:dyDescent="0.25">
      <c r="A66" s="25"/>
      <c r="B66" s="159" t="s">
        <v>182</v>
      </c>
      <c r="C66" s="155">
        <v>2215</v>
      </c>
      <c r="D66" s="117"/>
      <c r="E66" s="123"/>
      <c r="F66" s="4"/>
      <c r="G66" s="4"/>
      <c r="H66" s="4"/>
      <c r="I66" s="4"/>
      <c r="J66" s="4"/>
      <c r="K66" s="4"/>
      <c r="L66" s="4"/>
      <c r="M66" s="4"/>
      <c r="N66" s="4"/>
    </row>
    <row r="67" spans="1:14" s="8" customFormat="1" x14ac:dyDescent="0.25">
      <c r="A67" s="25"/>
      <c r="B67" s="159" t="s">
        <v>183</v>
      </c>
      <c r="C67" s="155">
        <v>31</v>
      </c>
      <c r="D67" s="117"/>
      <c r="E67" s="123"/>
      <c r="F67" s="4"/>
      <c r="G67" s="4"/>
      <c r="H67" s="4"/>
      <c r="I67" s="4"/>
      <c r="J67" s="4"/>
      <c r="K67" s="4"/>
      <c r="L67" s="4"/>
      <c r="M67" s="4"/>
      <c r="N67" s="4"/>
    </row>
    <row r="68" spans="1:14" s="8" customFormat="1" ht="19.95" customHeight="1" x14ac:dyDescent="0.25">
      <c r="A68" s="23" t="s">
        <v>67</v>
      </c>
      <c r="B68" s="24" t="s">
        <v>68</v>
      </c>
      <c r="C68" s="156">
        <f>SUM(C69:C74)</f>
        <v>27515</v>
      </c>
      <c r="D68" s="122">
        <f>SUM(D69:D74)</f>
        <v>23844</v>
      </c>
      <c r="E68" s="122">
        <f>SUM(E69:E74)</f>
        <v>26286</v>
      </c>
      <c r="F68" s="4"/>
      <c r="G68" s="4"/>
      <c r="H68" s="4"/>
      <c r="I68" s="4"/>
      <c r="J68" s="4"/>
      <c r="K68" s="4"/>
      <c r="L68" s="4"/>
      <c r="M68" s="4"/>
      <c r="N68" s="4"/>
    </row>
    <row r="69" spans="1:14" s="8" customFormat="1" ht="44.4" customHeight="1" x14ac:dyDescent="0.25">
      <c r="A69" s="25" t="s">
        <v>67</v>
      </c>
      <c r="B69" s="26" t="s">
        <v>101</v>
      </c>
      <c r="C69" s="120">
        <v>22097</v>
      </c>
      <c r="D69" s="117">
        <v>19053</v>
      </c>
      <c r="E69" s="117">
        <v>20821</v>
      </c>
      <c r="F69" s="4"/>
      <c r="G69" s="4"/>
      <c r="H69" s="4"/>
      <c r="I69" s="4"/>
      <c r="J69" s="4"/>
      <c r="K69" s="4"/>
      <c r="L69" s="4"/>
      <c r="M69" s="4"/>
      <c r="N69" s="4"/>
    </row>
    <row r="70" spans="1:14" s="8" customFormat="1" ht="58.95" customHeight="1" x14ac:dyDescent="0.25">
      <c r="A70" s="25" t="s">
        <v>67</v>
      </c>
      <c r="B70" s="26" t="s">
        <v>102</v>
      </c>
      <c r="C70" s="120">
        <v>2309</v>
      </c>
      <c r="D70" s="117">
        <v>2001</v>
      </c>
      <c r="E70" s="117">
        <v>2416</v>
      </c>
      <c r="F70" s="4"/>
      <c r="G70" s="4"/>
      <c r="H70" s="4"/>
      <c r="I70" s="4"/>
      <c r="J70" s="4"/>
      <c r="K70" s="4"/>
      <c r="L70" s="4"/>
      <c r="M70" s="4"/>
      <c r="N70" s="4"/>
    </row>
    <row r="71" spans="1:14" s="8" customFormat="1" ht="29.4" customHeight="1" x14ac:dyDescent="0.25">
      <c r="A71" s="25" t="s">
        <v>67</v>
      </c>
      <c r="B71" s="26" t="s">
        <v>103</v>
      </c>
      <c r="C71" s="120">
        <v>1404</v>
      </c>
      <c r="D71" s="117">
        <v>1404</v>
      </c>
      <c r="E71" s="117">
        <v>1404</v>
      </c>
      <c r="F71" s="4"/>
      <c r="G71" s="4"/>
      <c r="H71" s="4"/>
      <c r="I71" s="4"/>
      <c r="J71" s="4"/>
      <c r="K71" s="4"/>
      <c r="L71" s="4"/>
      <c r="M71" s="4"/>
      <c r="N71" s="4"/>
    </row>
    <row r="72" spans="1:14" s="8" customFormat="1" ht="36" hidden="1" customHeight="1" x14ac:dyDescent="0.25">
      <c r="A72" s="25" t="s">
        <v>67</v>
      </c>
      <c r="B72" s="26" t="s">
        <v>104</v>
      </c>
      <c r="C72" s="120"/>
      <c r="D72" s="117"/>
      <c r="E72" s="117"/>
      <c r="F72" s="4"/>
      <c r="G72" s="4"/>
      <c r="H72" s="4"/>
      <c r="I72" s="4"/>
      <c r="J72" s="4"/>
      <c r="K72" s="4"/>
      <c r="L72" s="4"/>
      <c r="M72" s="4"/>
      <c r="N72" s="4"/>
    </row>
    <row r="73" spans="1:14" s="8" customFormat="1" ht="35.4" customHeight="1" x14ac:dyDescent="0.25">
      <c r="A73" s="25" t="s">
        <v>67</v>
      </c>
      <c r="B73" s="26" t="s">
        <v>138</v>
      </c>
      <c r="C73" s="120">
        <v>570</v>
      </c>
      <c r="D73" s="117">
        <v>493</v>
      </c>
      <c r="E73" s="117">
        <v>510</v>
      </c>
      <c r="F73" s="4"/>
      <c r="G73" s="4"/>
      <c r="H73" s="4"/>
      <c r="I73" s="4"/>
      <c r="J73" s="4"/>
      <c r="K73" s="4"/>
      <c r="L73" s="4"/>
      <c r="M73" s="4"/>
      <c r="N73" s="4"/>
    </row>
    <row r="74" spans="1:14" s="8" customFormat="1" ht="35.4" customHeight="1" x14ac:dyDescent="0.25">
      <c r="A74" s="25" t="s">
        <v>67</v>
      </c>
      <c r="B74" s="28" t="s">
        <v>140</v>
      </c>
      <c r="C74" s="120">
        <v>1135</v>
      </c>
      <c r="D74" s="117">
        <v>893</v>
      </c>
      <c r="E74" s="117">
        <v>1135</v>
      </c>
      <c r="F74" s="4"/>
      <c r="G74" s="4"/>
      <c r="H74" s="4"/>
      <c r="I74" s="4"/>
      <c r="J74" s="4"/>
      <c r="K74" s="4"/>
      <c r="L74" s="4"/>
      <c r="M74" s="4"/>
      <c r="N74" s="4"/>
    </row>
    <row r="75" spans="1:14" s="8" customFormat="1" ht="24.75" customHeight="1" x14ac:dyDescent="0.25">
      <c r="A75" s="18" t="s">
        <v>69</v>
      </c>
      <c r="B75" s="19" t="s">
        <v>70</v>
      </c>
      <c r="C75" s="153">
        <f>C76+C77+C78+C92+C93+C94+C97+C98+C99+C100</f>
        <v>440618.57878999994</v>
      </c>
      <c r="D75" s="118">
        <f>D76+D77+D78+D92+D93+D94+D97+D98+D99+D100</f>
        <v>367262.5</v>
      </c>
      <c r="E75" s="118">
        <f>E76+E77+E78+E92+E93+E94+E97+E98+E99+E100</f>
        <v>373475.8</v>
      </c>
      <c r="F75" s="4"/>
      <c r="G75" s="4"/>
      <c r="H75" s="4"/>
      <c r="I75" s="4"/>
      <c r="J75" s="4"/>
      <c r="K75" s="4"/>
      <c r="L75" s="4"/>
      <c r="M75" s="4"/>
      <c r="N75" s="4"/>
    </row>
    <row r="76" spans="1:14" s="7" customFormat="1" ht="42.6" customHeight="1" x14ac:dyDescent="0.25">
      <c r="A76" s="35" t="s">
        <v>79</v>
      </c>
      <c r="B76" s="21" t="s">
        <v>105</v>
      </c>
      <c r="C76" s="154">
        <v>12.6</v>
      </c>
      <c r="D76" s="121">
        <v>12</v>
      </c>
      <c r="E76" s="121">
        <v>13</v>
      </c>
    </row>
    <row r="77" spans="1:14" s="7" customFormat="1" ht="31.5" customHeight="1" x14ac:dyDescent="0.25">
      <c r="A77" s="41" t="s">
        <v>86</v>
      </c>
      <c r="B77" s="21" t="s">
        <v>106</v>
      </c>
      <c r="C77" s="154">
        <v>4177</v>
      </c>
      <c r="D77" s="121">
        <v>3572</v>
      </c>
      <c r="E77" s="121">
        <v>3998</v>
      </c>
    </row>
    <row r="78" spans="1:14" s="15" customFormat="1" ht="30.75" customHeight="1" x14ac:dyDescent="0.25">
      <c r="A78" s="43" t="s">
        <v>107</v>
      </c>
      <c r="B78" s="44" t="s">
        <v>88</v>
      </c>
      <c r="C78" s="157">
        <f>SUM(C79:C91)</f>
        <v>400404</v>
      </c>
      <c r="D78" s="124">
        <f>D79+D80+D81+D82+D83+D84+D85+D86+D87+D88+D89+D90+D91</f>
        <v>327510.90000000002</v>
      </c>
      <c r="E78" s="124">
        <f>SUM(E79:E91)</f>
        <v>351703</v>
      </c>
    </row>
    <row r="79" spans="1:14" s="14" customFormat="1" ht="135.75" customHeight="1" x14ac:dyDescent="0.25">
      <c r="A79" s="45" t="s">
        <v>107</v>
      </c>
      <c r="B79" s="46" t="s">
        <v>119</v>
      </c>
      <c r="C79" s="154">
        <v>381618</v>
      </c>
      <c r="D79" s="121">
        <v>311573</v>
      </c>
      <c r="E79" s="121">
        <v>334615</v>
      </c>
    </row>
    <row r="80" spans="1:14" s="14" customFormat="1" ht="30.75" customHeight="1" x14ac:dyDescent="0.25">
      <c r="A80" s="45" t="s">
        <v>107</v>
      </c>
      <c r="B80" s="46" t="s">
        <v>120</v>
      </c>
      <c r="C80" s="154">
        <v>2174</v>
      </c>
      <c r="D80" s="121">
        <v>2523</v>
      </c>
      <c r="E80" s="121">
        <v>1959</v>
      </c>
    </row>
    <row r="81" spans="1:5" s="14" customFormat="1" ht="31.2" customHeight="1" x14ac:dyDescent="0.25">
      <c r="A81" s="45" t="s">
        <v>107</v>
      </c>
      <c r="B81" s="46" t="s">
        <v>121</v>
      </c>
      <c r="C81" s="154">
        <v>915</v>
      </c>
      <c r="D81" s="121">
        <v>823.9</v>
      </c>
      <c r="E81" s="121">
        <v>1252</v>
      </c>
    </row>
    <row r="82" spans="1:5" s="14" customFormat="1" ht="127.5" customHeight="1" x14ac:dyDescent="0.25">
      <c r="A82" s="45" t="s">
        <v>107</v>
      </c>
      <c r="B82" s="46" t="s">
        <v>122</v>
      </c>
      <c r="C82" s="154">
        <v>1878</v>
      </c>
      <c r="D82" s="121">
        <v>1388</v>
      </c>
      <c r="E82" s="121">
        <v>1638</v>
      </c>
    </row>
    <row r="83" spans="1:5" s="14" customFormat="1" ht="127.5" customHeight="1" x14ac:dyDescent="0.25">
      <c r="A83" s="45" t="s">
        <v>107</v>
      </c>
      <c r="B83" s="46" t="s">
        <v>123</v>
      </c>
      <c r="C83" s="154">
        <v>2622</v>
      </c>
      <c r="D83" s="121">
        <v>2414</v>
      </c>
      <c r="E83" s="121">
        <v>2485</v>
      </c>
    </row>
    <row r="84" spans="1:5" s="14" customFormat="1" ht="117" customHeight="1" x14ac:dyDescent="0.25">
      <c r="A84" s="45" t="s">
        <v>107</v>
      </c>
      <c r="B84" s="46" t="s">
        <v>124</v>
      </c>
      <c r="C84" s="154">
        <v>6831</v>
      </c>
      <c r="D84" s="121">
        <v>5575</v>
      </c>
      <c r="E84" s="121">
        <v>6251</v>
      </c>
    </row>
    <row r="85" spans="1:5" s="14" customFormat="1" ht="124.5" customHeight="1" x14ac:dyDescent="0.25">
      <c r="A85" s="45" t="s">
        <v>107</v>
      </c>
      <c r="B85" s="46" t="s">
        <v>125</v>
      </c>
      <c r="C85" s="154">
        <v>40</v>
      </c>
      <c r="D85" s="121">
        <v>1507</v>
      </c>
      <c r="E85" s="121">
        <v>38</v>
      </c>
    </row>
    <row r="86" spans="1:5" s="14" customFormat="1" ht="32.4" customHeight="1" x14ac:dyDescent="0.25">
      <c r="A86" s="45" t="s">
        <v>107</v>
      </c>
      <c r="B86" s="46" t="s">
        <v>126</v>
      </c>
      <c r="C86" s="154">
        <v>1269</v>
      </c>
      <c r="D86" s="121">
        <v>678</v>
      </c>
      <c r="E86" s="121">
        <v>773</v>
      </c>
    </row>
    <row r="87" spans="1:5" s="14" customFormat="1" ht="39.75" customHeight="1" x14ac:dyDescent="0.25">
      <c r="A87" s="45" t="s">
        <v>107</v>
      </c>
      <c r="B87" s="46" t="s">
        <v>127</v>
      </c>
      <c r="C87" s="154">
        <v>1044</v>
      </c>
      <c r="D87" s="121">
        <v>848</v>
      </c>
      <c r="E87" s="121">
        <v>773</v>
      </c>
    </row>
    <row r="88" spans="1:5" s="14" customFormat="1" ht="30.75" customHeight="1" x14ac:dyDescent="0.25">
      <c r="A88" s="45" t="s">
        <v>107</v>
      </c>
      <c r="B88" s="46" t="s">
        <v>128</v>
      </c>
      <c r="C88" s="154">
        <v>166</v>
      </c>
      <c r="D88" s="121">
        <v>122</v>
      </c>
      <c r="E88" s="121">
        <v>159</v>
      </c>
    </row>
    <row r="89" spans="1:5" s="14" customFormat="1" ht="48.75" customHeight="1" x14ac:dyDescent="0.25">
      <c r="A89" s="45" t="s">
        <v>107</v>
      </c>
      <c r="B89" s="46" t="s">
        <v>129</v>
      </c>
      <c r="C89" s="154">
        <v>2</v>
      </c>
      <c r="D89" s="121">
        <v>2</v>
      </c>
      <c r="E89" s="121">
        <v>2</v>
      </c>
    </row>
    <row r="90" spans="1:5" s="14" customFormat="1" ht="30.75" customHeight="1" x14ac:dyDescent="0.25">
      <c r="A90" s="45" t="s">
        <v>107</v>
      </c>
      <c r="B90" s="143" t="s">
        <v>188</v>
      </c>
      <c r="C90" s="154">
        <v>1797</v>
      </c>
      <c r="D90" s="121"/>
      <c r="E90" s="121">
        <v>1672</v>
      </c>
    </row>
    <row r="91" spans="1:5" s="14" customFormat="1" ht="48" customHeight="1" x14ac:dyDescent="0.25">
      <c r="A91" s="45" t="s">
        <v>107</v>
      </c>
      <c r="B91" s="46" t="s">
        <v>131</v>
      </c>
      <c r="C91" s="154">
        <v>48</v>
      </c>
      <c r="D91" s="121">
        <v>57</v>
      </c>
      <c r="E91" s="121">
        <v>86</v>
      </c>
    </row>
    <row r="92" spans="1:5" s="14" customFormat="1" ht="48" customHeight="1" x14ac:dyDescent="0.25">
      <c r="A92" s="144" t="s">
        <v>174</v>
      </c>
      <c r="B92" s="145" t="s">
        <v>171</v>
      </c>
      <c r="C92" s="154">
        <v>12661</v>
      </c>
      <c r="D92" s="121"/>
      <c r="E92" s="121">
        <v>9623</v>
      </c>
    </row>
    <row r="93" spans="1:5" s="14" customFormat="1" ht="66.75" customHeight="1" x14ac:dyDescent="0.25">
      <c r="A93" s="41" t="s">
        <v>85</v>
      </c>
      <c r="B93" s="21" t="s">
        <v>108</v>
      </c>
      <c r="C93" s="154">
        <v>5049</v>
      </c>
      <c r="D93" s="121">
        <v>3543</v>
      </c>
      <c r="E93" s="121">
        <v>5049</v>
      </c>
    </row>
    <row r="94" spans="1:5" s="7" customFormat="1" ht="45.6" customHeight="1" x14ac:dyDescent="0.25">
      <c r="A94" s="41" t="s">
        <v>109</v>
      </c>
      <c r="B94" s="21" t="s">
        <v>110</v>
      </c>
      <c r="C94" s="161">
        <v>14657.878790000001</v>
      </c>
      <c r="D94" s="121">
        <v>28858</v>
      </c>
      <c r="E94" s="121">
        <v>179.6</v>
      </c>
    </row>
    <row r="95" spans="1:5" s="7" customFormat="1" ht="16.2" customHeight="1" x14ac:dyDescent="0.25">
      <c r="A95" s="41"/>
      <c r="B95" s="159" t="s">
        <v>182</v>
      </c>
      <c r="C95" s="161">
        <v>14511.3</v>
      </c>
      <c r="D95" s="121"/>
      <c r="E95" s="121"/>
    </row>
    <row r="96" spans="1:5" s="7" customFormat="1" ht="18" customHeight="1" x14ac:dyDescent="0.25">
      <c r="A96" s="41"/>
      <c r="B96" s="159" t="s">
        <v>183</v>
      </c>
      <c r="C96" s="161">
        <v>146.57879</v>
      </c>
      <c r="D96" s="121"/>
      <c r="E96" s="121"/>
    </row>
    <row r="97" spans="1:14" s="7" customFormat="1" ht="45.6" customHeight="1" x14ac:dyDescent="0.25">
      <c r="A97" s="35" t="s">
        <v>80</v>
      </c>
      <c r="B97" s="21" t="s">
        <v>111</v>
      </c>
      <c r="C97" s="154">
        <v>746.6</v>
      </c>
      <c r="D97" s="121">
        <v>493.6</v>
      </c>
      <c r="E97" s="121"/>
    </row>
    <row r="98" spans="1:14" s="14" customFormat="1" ht="44.4" customHeight="1" x14ac:dyDescent="0.25">
      <c r="A98" s="35" t="s">
        <v>81</v>
      </c>
      <c r="B98" s="27" t="s">
        <v>112</v>
      </c>
      <c r="C98" s="154">
        <v>10.5</v>
      </c>
      <c r="D98" s="121">
        <v>12</v>
      </c>
      <c r="E98" s="121">
        <v>10.199999999999999</v>
      </c>
    </row>
    <row r="99" spans="1:14" s="14" customFormat="1" ht="29.4" customHeight="1" x14ac:dyDescent="0.25">
      <c r="A99" s="35" t="s">
        <v>82</v>
      </c>
      <c r="B99" s="21" t="s">
        <v>113</v>
      </c>
      <c r="C99" s="154">
        <v>2900</v>
      </c>
      <c r="D99" s="121">
        <v>3261</v>
      </c>
      <c r="E99" s="121">
        <v>2900</v>
      </c>
    </row>
    <row r="100" spans="1:14" s="14" customFormat="1" ht="30" customHeight="1" x14ac:dyDescent="0.25">
      <c r="A100" s="22" t="s">
        <v>117</v>
      </c>
      <c r="B100" s="28" t="s">
        <v>118</v>
      </c>
      <c r="C100" s="154"/>
      <c r="D100" s="121"/>
      <c r="E100" s="121"/>
    </row>
    <row r="101" spans="1:14" s="8" customFormat="1" ht="19.95" customHeight="1" x14ac:dyDescent="0.25">
      <c r="A101" s="18" t="s">
        <v>71</v>
      </c>
      <c r="B101" s="29" t="s">
        <v>72</v>
      </c>
      <c r="C101" s="158">
        <f>SUM(C102:C105)</f>
        <v>31210.918000000001</v>
      </c>
      <c r="D101" s="116" t="e">
        <f>D102+D104+#REF!+D105</f>
        <v>#REF!</v>
      </c>
      <c r="E101" s="116">
        <f>SUM(E102:E105)</f>
        <v>16657.8</v>
      </c>
    </row>
    <row r="102" spans="1:14" s="8" customFormat="1" ht="55.2" x14ac:dyDescent="0.25">
      <c r="A102" s="25" t="s">
        <v>73</v>
      </c>
      <c r="B102" s="30" t="s">
        <v>74</v>
      </c>
      <c r="C102" s="120">
        <v>691</v>
      </c>
      <c r="D102" s="117">
        <v>2349</v>
      </c>
      <c r="E102" s="117">
        <v>2315</v>
      </c>
    </row>
    <row r="103" spans="1:14" s="8" customFormat="1" ht="82.8" x14ac:dyDescent="0.25">
      <c r="A103" s="25" t="s">
        <v>184</v>
      </c>
      <c r="B103" s="30" t="s">
        <v>185</v>
      </c>
      <c r="C103" s="120">
        <v>574.18200000000002</v>
      </c>
      <c r="D103" s="117"/>
      <c r="E103" s="117"/>
    </row>
    <row r="104" spans="1:14" s="8" customFormat="1" ht="60" customHeight="1" x14ac:dyDescent="0.25">
      <c r="A104" s="25" t="s">
        <v>132</v>
      </c>
      <c r="B104" s="30" t="s">
        <v>133</v>
      </c>
      <c r="C104" s="120">
        <v>27560.736000000001</v>
      </c>
      <c r="D104" s="117">
        <v>13866</v>
      </c>
      <c r="E104" s="117">
        <v>12889.8</v>
      </c>
    </row>
    <row r="105" spans="1:14" s="8" customFormat="1" ht="55.2" x14ac:dyDescent="0.25">
      <c r="A105" s="25" t="s">
        <v>134</v>
      </c>
      <c r="B105" s="30" t="s">
        <v>135</v>
      </c>
      <c r="C105" s="120">
        <v>2385</v>
      </c>
      <c r="D105" s="117">
        <v>1720</v>
      </c>
      <c r="E105" s="117">
        <v>1453</v>
      </c>
    </row>
    <row r="106" spans="1:14" s="8" customFormat="1" ht="27.6" hidden="1" x14ac:dyDescent="0.25">
      <c r="A106" s="25" t="s">
        <v>165</v>
      </c>
      <c r="B106" s="30" t="s">
        <v>141</v>
      </c>
      <c r="C106" s="117"/>
      <c r="D106" s="117"/>
      <c r="E106" s="117"/>
    </row>
    <row r="107" spans="1:14" s="3" customFormat="1" ht="24" customHeight="1" x14ac:dyDescent="0.25">
      <c r="A107" s="34"/>
      <c r="B107" s="32" t="s">
        <v>75</v>
      </c>
      <c r="C107" s="172">
        <f>C13+C41</f>
        <v>729647.23378999985</v>
      </c>
      <c r="D107" s="125" t="e">
        <f>D13+D41</f>
        <v>#REF!</v>
      </c>
      <c r="E107" s="125">
        <f>E13+E41</f>
        <v>614479.4</v>
      </c>
    </row>
    <row r="108" spans="1:14" s="13" customFormat="1" x14ac:dyDescent="0.25">
      <c r="A108" s="47" t="s">
        <v>76</v>
      </c>
      <c r="B108" s="48"/>
      <c r="C108" s="126"/>
      <c r="D108" s="126"/>
      <c r="E108" s="4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1:14" s="13" customFormat="1" ht="13.2" x14ac:dyDescent="0.25">
      <c r="A109" s="11"/>
      <c r="B109" s="49"/>
      <c r="C109" s="49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</row>
    <row r="110" spans="1:14" x14ac:dyDescent="0.25">
      <c r="B110" s="50"/>
      <c r="C110" s="50"/>
    </row>
    <row r="111" spans="1:14" x14ac:dyDescent="0.25">
      <c r="B111" s="50"/>
      <c r="C111" s="50"/>
    </row>
    <row r="112" spans="1:14" x14ac:dyDescent="0.25">
      <c r="B112" s="50"/>
      <c r="C112" s="50"/>
    </row>
    <row r="113" spans="2:3" x14ac:dyDescent="0.25">
      <c r="B113" s="50"/>
      <c r="C113" s="58"/>
    </row>
    <row r="114" spans="2:3" x14ac:dyDescent="0.25">
      <c r="B114" s="50"/>
      <c r="C114" s="50"/>
    </row>
    <row r="115" spans="2:3" x14ac:dyDescent="0.25">
      <c r="B115" s="50"/>
      <c r="C115" s="50"/>
    </row>
    <row r="116" spans="2:3" x14ac:dyDescent="0.25">
      <c r="B116" s="50"/>
      <c r="C116" s="50"/>
    </row>
    <row r="117" spans="2:3" x14ac:dyDescent="0.25">
      <c r="B117" s="50"/>
      <c r="C117" s="50"/>
    </row>
    <row r="118" spans="2:3" x14ac:dyDescent="0.25">
      <c r="B118" s="50"/>
      <c r="C118" s="50"/>
    </row>
    <row r="119" spans="2:3" x14ac:dyDescent="0.25">
      <c r="B119" s="50"/>
      <c r="C119" s="50"/>
    </row>
    <row r="120" spans="2:3" x14ac:dyDescent="0.25">
      <c r="B120" s="50"/>
      <c r="C120" s="50"/>
    </row>
    <row r="121" spans="2:3" x14ac:dyDescent="0.25">
      <c r="B121" s="50"/>
      <c r="C121" s="50"/>
    </row>
    <row r="122" spans="2:3" x14ac:dyDescent="0.25">
      <c r="B122" s="50"/>
      <c r="C122" s="50"/>
    </row>
    <row r="123" spans="2:3" x14ac:dyDescent="0.25">
      <c r="B123" s="50"/>
      <c r="C123" s="50"/>
    </row>
    <row r="124" spans="2:3" x14ac:dyDescent="0.25">
      <c r="B124" s="50"/>
      <c r="C124" s="50"/>
    </row>
    <row r="125" spans="2:3" x14ac:dyDescent="0.25">
      <c r="B125" s="50"/>
      <c r="C125" s="50"/>
    </row>
    <row r="126" spans="2:3" x14ac:dyDescent="0.25">
      <c r="B126" s="50"/>
      <c r="C126" s="50"/>
    </row>
    <row r="127" spans="2:3" x14ac:dyDescent="0.25">
      <c r="B127" s="50"/>
      <c r="C127" s="50"/>
    </row>
    <row r="128" spans="2:3" x14ac:dyDescent="0.25">
      <c r="B128" s="50"/>
      <c r="C128" s="50"/>
    </row>
    <row r="129" spans="2:3" x14ac:dyDescent="0.25">
      <c r="B129" s="50"/>
      <c r="C129" s="50"/>
    </row>
    <row r="130" spans="2:3" x14ac:dyDescent="0.25">
      <c r="B130" s="50"/>
      <c r="C130" s="50"/>
    </row>
    <row r="131" spans="2:3" x14ac:dyDescent="0.25">
      <c r="B131" s="50"/>
      <c r="C131" s="50"/>
    </row>
    <row r="132" spans="2:3" x14ac:dyDescent="0.25">
      <c r="B132" s="50"/>
      <c r="C132" s="50"/>
    </row>
    <row r="133" spans="2:3" x14ac:dyDescent="0.25">
      <c r="B133" s="50"/>
      <c r="C133" s="50"/>
    </row>
    <row r="134" spans="2:3" x14ac:dyDescent="0.25">
      <c r="B134" s="50"/>
      <c r="C134" s="50"/>
    </row>
    <row r="135" spans="2:3" x14ac:dyDescent="0.25">
      <c r="B135" s="50"/>
      <c r="C135" s="50"/>
    </row>
    <row r="136" spans="2:3" x14ac:dyDescent="0.25">
      <c r="B136" s="50"/>
      <c r="C136" s="50"/>
    </row>
    <row r="137" spans="2:3" x14ac:dyDescent="0.25">
      <c r="B137" s="50"/>
      <c r="C137" s="50"/>
    </row>
    <row r="138" spans="2:3" x14ac:dyDescent="0.25">
      <c r="B138" s="50"/>
      <c r="C138" s="50"/>
    </row>
    <row r="139" spans="2:3" x14ac:dyDescent="0.25">
      <c r="B139" s="50"/>
      <c r="C139" s="50"/>
    </row>
    <row r="140" spans="2:3" x14ac:dyDescent="0.25">
      <c r="B140" s="50"/>
      <c r="C140" s="50"/>
    </row>
    <row r="141" spans="2:3" x14ac:dyDescent="0.25">
      <c r="B141" s="50"/>
      <c r="C141" s="50"/>
    </row>
    <row r="142" spans="2:3" x14ac:dyDescent="0.25">
      <c r="B142" s="50"/>
      <c r="C142" s="50"/>
    </row>
    <row r="143" spans="2:3" x14ac:dyDescent="0.25">
      <c r="B143" s="50"/>
      <c r="C143" s="50"/>
    </row>
    <row r="144" spans="2:3" x14ac:dyDescent="0.25">
      <c r="B144" s="50"/>
      <c r="C144" s="50"/>
    </row>
    <row r="145" spans="2:3" x14ac:dyDescent="0.25">
      <c r="B145" s="50"/>
      <c r="C145" s="50"/>
    </row>
    <row r="146" spans="2:3" x14ac:dyDescent="0.25">
      <c r="B146" s="50"/>
      <c r="C146" s="50"/>
    </row>
    <row r="147" spans="2:3" x14ac:dyDescent="0.25">
      <c r="B147" s="50"/>
      <c r="C147" s="50"/>
    </row>
    <row r="148" spans="2:3" x14ac:dyDescent="0.25">
      <c r="B148" s="50"/>
      <c r="C148" s="50"/>
    </row>
    <row r="149" spans="2:3" x14ac:dyDescent="0.25">
      <c r="B149" s="50"/>
      <c r="C149" s="50"/>
    </row>
    <row r="150" spans="2:3" x14ac:dyDescent="0.25">
      <c r="B150" s="50"/>
      <c r="C150" s="50"/>
    </row>
    <row r="151" spans="2:3" x14ac:dyDescent="0.25">
      <c r="B151" s="50"/>
      <c r="C151" s="50"/>
    </row>
    <row r="152" spans="2:3" x14ac:dyDescent="0.25">
      <c r="B152" s="50"/>
      <c r="C152" s="50"/>
    </row>
    <row r="153" spans="2:3" x14ac:dyDescent="0.25">
      <c r="B153" s="50"/>
      <c r="C153" s="50"/>
    </row>
    <row r="154" spans="2:3" x14ac:dyDescent="0.25">
      <c r="B154" s="50"/>
      <c r="C154" s="50"/>
    </row>
    <row r="155" spans="2:3" x14ac:dyDescent="0.25">
      <c r="B155" s="50"/>
      <c r="C155" s="50"/>
    </row>
    <row r="156" spans="2:3" x14ac:dyDescent="0.25">
      <c r="B156" s="50"/>
      <c r="C156" s="50"/>
    </row>
    <row r="157" spans="2:3" x14ac:dyDescent="0.25">
      <c r="B157" s="50"/>
      <c r="C157" s="50"/>
    </row>
    <row r="158" spans="2:3" x14ac:dyDescent="0.25">
      <c r="B158" s="50"/>
      <c r="C158" s="50"/>
    </row>
    <row r="159" spans="2:3" x14ac:dyDescent="0.25">
      <c r="B159" s="50"/>
      <c r="C159" s="50"/>
    </row>
    <row r="160" spans="2:3" x14ac:dyDescent="0.25">
      <c r="B160" s="50"/>
      <c r="C160" s="50"/>
    </row>
    <row r="161" spans="2:3" x14ac:dyDescent="0.25">
      <c r="B161" s="50"/>
      <c r="C161" s="50"/>
    </row>
    <row r="162" spans="2:3" x14ac:dyDescent="0.25">
      <c r="B162" s="50"/>
      <c r="C162" s="50"/>
    </row>
    <row r="163" spans="2:3" x14ac:dyDescent="0.25">
      <c r="B163" s="50"/>
      <c r="C163" s="50"/>
    </row>
    <row r="164" spans="2:3" x14ac:dyDescent="0.25">
      <c r="B164" s="50"/>
      <c r="C164" s="50"/>
    </row>
    <row r="165" spans="2:3" x14ac:dyDescent="0.25">
      <c r="B165" s="50"/>
      <c r="C165" s="50"/>
    </row>
    <row r="166" spans="2:3" x14ac:dyDescent="0.25">
      <c r="B166" s="50"/>
      <c r="C166" s="50"/>
    </row>
    <row r="167" spans="2:3" x14ac:dyDescent="0.25">
      <c r="B167" s="50"/>
      <c r="C167" s="50"/>
    </row>
    <row r="168" spans="2:3" x14ac:dyDescent="0.25">
      <c r="B168" s="50"/>
      <c r="C168" s="50"/>
    </row>
    <row r="169" spans="2:3" x14ac:dyDescent="0.25">
      <c r="B169" s="50"/>
      <c r="C169" s="50"/>
    </row>
    <row r="170" spans="2:3" x14ac:dyDescent="0.25">
      <c r="B170" s="50"/>
      <c r="C170" s="50"/>
    </row>
    <row r="171" spans="2:3" x14ac:dyDescent="0.25">
      <c r="B171" s="50"/>
      <c r="C171" s="50"/>
    </row>
    <row r="172" spans="2:3" x14ac:dyDescent="0.25">
      <c r="B172" s="50"/>
      <c r="C172" s="50"/>
    </row>
    <row r="173" spans="2:3" x14ac:dyDescent="0.25">
      <c r="B173" s="50"/>
      <c r="C173" s="50"/>
    </row>
    <row r="174" spans="2:3" x14ac:dyDescent="0.25">
      <c r="B174" s="50"/>
      <c r="C174" s="50"/>
    </row>
    <row r="175" spans="2:3" x14ac:dyDescent="0.25">
      <c r="B175" s="50"/>
      <c r="C175" s="50"/>
    </row>
    <row r="176" spans="2:3" x14ac:dyDescent="0.25">
      <c r="B176" s="50"/>
      <c r="C176" s="50"/>
    </row>
    <row r="177" spans="2:3" x14ac:dyDescent="0.25">
      <c r="B177" s="50"/>
      <c r="C177" s="50"/>
    </row>
    <row r="178" spans="2:3" x14ac:dyDescent="0.25">
      <c r="B178" s="50"/>
      <c r="C178" s="50"/>
    </row>
    <row r="179" spans="2:3" x14ac:dyDescent="0.25">
      <c r="B179" s="50"/>
      <c r="C179" s="50"/>
    </row>
    <row r="180" spans="2:3" x14ac:dyDescent="0.25">
      <c r="B180" s="50"/>
      <c r="C180" s="50"/>
    </row>
    <row r="181" spans="2:3" x14ac:dyDescent="0.25">
      <c r="B181" s="50"/>
      <c r="C181" s="50"/>
    </row>
    <row r="182" spans="2:3" x14ac:dyDescent="0.25">
      <c r="B182" s="50"/>
      <c r="C182" s="50"/>
    </row>
    <row r="183" spans="2:3" x14ac:dyDescent="0.25">
      <c r="B183" s="50"/>
      <c r="C183" s="50"/>
    </row>
    <row r="184" spans="2:3" x14ac:dyDescent="0.25">
      <c r="B184" s="50"/>
      <c r="C184" s="50"/>
    </row>
    <row r="185" spans="2:3" x14ac:dyDescent="0.25">
      <c r="B185" s="50"/>
      <c r="C185" s="50"/>
    </row>
    <row r="186" spans="2:3" x14ac:dyDescent="0.25">
      <c r="B186" s="50"/>
      <c r="C186" s="50"/>
    </row>
    <row r="187" spans="2:3" x14ac:dyDescent="0.25">
      <c r="B187" s="50"/>
      <c r="C187" s="50"/>
    </row>
    <row r="188" spans="2:3" x14ac:dyDescent="0.25">
      <c r="B188" s="50"/>
      <c r="C188" s="50"/>
    </row>
    <row r="189" spans="2:3" x14ac:dyDescent="0.25">
      <c r="B189" s="50"/>
      <c r="C189" s="50"/>
    </row>
    <row r="190" spans="2:3" x14ac:dyDescent="0.25">
      <c r="B190" s="50"/>
      <c r="C190" s="50"/>
    </row>
    <row r="191" spans="2:3" x14ac:dyDescent="0.25">
      <c r="B191" s="50"/>
      <c r="C191" s="50"/>
    </row>
    <row r="192" spans="2:3" x14ac:dyDescent="0.25">
      <c r="B192" s="50"/>
      <c r="C192" s="50"/>
    </row>
    <row r="193" spans="2:3" x14ac:dyDescent="0.25">
      <c r="B193" s="50"/>
      <c r="C193" s="50"/>
    </row>
    <row r="194" spans="2:3" x14ac:dyDescent="0.25">
      <c r="B194" s="50"/>
      <c r="C194" s="50"/>
    </row>
    <row r="195" spans="2:3" x14ac:dyDescent="0.25">
      <c r="B195" s="50"/>
      <c r="C195" s="50"/>
    </row>
    <row r="196" spans="2:3" x14ac:dyDescent="0.25">
      <c r="B196" s="50"/>
      <c r="C196" s="50"/>
    </row>
    <row r="197" spans="2:3" x14ac:dyDescent="0.25">
      <c r="B197" s="50"/>
      <c r="C197" s="50"/>
    </row>
    <row r="198" spans="2:3" x14ac:dyDescent="0.25">
      <c r="B198" s="50"/>
      <c r="C198" s="50"/>
    </row>
    <row r="199" spans="2:3" x14ac:dyDescent="0.25">
      <c r="B199" s="50"/>
      <c r="C199" s="50"/>
    </row>
    <row r="200" spans="2:3" x14ac:dyDescent="0.25">
      <c r="B200" s="50"/>
      <c r="C200" s="50"/>
    </row>
    <row r="201" spans="2:3" x14ac:dyDescent="0.25">
      <c r="B201" s="50"/>
      <c r="C201" s="50"/>
    </row>
    <row r="202" spans="2:3" x14ac:dyDescent="0.25">
      <c r="B202" s="50"/>
      <c r="C202" s="50"/>
    </row>
    <row r="203" spans="2:3" x14ac:dyDescent="0.25">
      <c r="B203" s="50"/>
      <c r="C203" s="50"/>
    </row>
    <row r="204" spans="2:3" x14ac:dyDescent="0.25">
      <c r="B204" s="50"/>
      <c r="C204" s="50"/>
    </row>
    <row r="205" spans="2:3" x14ac:dyDescent="0.25">
      <c r="B205" s="50"/>
      <c r="C205" s="50"/>
    </row>
    <row r="206" spans="2:3" x14ac:dyDescent="0.25">
      <c r="B206" s="50"/>
      <c r="C206" s="50"/>
    </row>
    <row r="207" spans="2:3" x14ac:dyDescent="0.25">
      <c r="B207" s="50"/>
      <c r="C207" s="50"/>
    </row>
    <row r="208" spans="2:3" x14ac:dyDescent="0.25">
      <c r="B208" s="50"/>
      <c r="C208" s="50"/>
    </row>
    <row r="209" spans="2:3" x14ac:dyDescent="0.25">
      <c r="B209" s="50"/>
      <c r="C209" s="50"/>
    </row>
    <row r="210" spans="2:3" x14ac:dyDescent="0.25">
      <c r="B210" s="50"/>
      <c r="C210" s="50"/>
    </row>
    <row r="211" spans="2:3" x14ac:dyDescent="0.25">
      <c r="B211" s="50"/>
      <c r="C211" s="50"/>
    </row>
    <row r="212" spans="2:3" x14ac:dyDescent="0.25">
      <c r="B212" s="50"/>
      <c r="C212" s="50"/>
    </row>
    <row r="213" spans="2:3" x14ac:dyDescent="0.25">
      <c r="B213" s="50"/>
      <c r="C213" s="50"/>
    </row>
    <row r="214" spans="2:3" x14ac:dyDescent="0.25">
      <c r="B214" s="50"/>
      <c r="C214" s="50"/>
    </row>
    <row r="215" spans="2:3" x14ac:dyDescent="0.25">
      <c r="B215" s="50"/>
      <c r="C215" s="50"/>
    </row>
    <row r="216" spans="2:3" x14ac:dyDescent="0.25">
      <c r="B216" s="50"/>
      <c r="C216" s="50"/>
    </row>
    <row r="217" spans="2:3" x14ac:dyDescent="0.25">
      <c r="B217" s="50"/>
      <c r="C217" s="50"/>
    </row>
    <row r="218" spans="2:3" x14ac:dyDescent="0.25">
      <c r="B218" s="50"/>
      <c r="C218" s="50"/>
    </row>
    <row r="219" spans="2:3" x14ac:dyDescent="0.25">
      <c r="B219" s="50"/>
      <c r="C219" s="50"/>
    </row>
    <row r="220" spans="2:3" x14ac:dyDescent="0.25">
      <c r="B220" s="50"/>
      <c r="C220" s="50"/>
    </row>
    <row r="221" spans="2:3" x14ac:dyDescent="0.25">
      <c r="B221" s="50"/>
      <c r="C221" s="50"/>
    </row>
    <row r="222" spans="2:3" x14ac:dyDescent="0.25">
      <c r="B222" s="50"/>
      <c r="C222" s="50"/>
    </row>
    <row r="223" spans="2:3" x14ac:dyDescent="0.25">
      <c r="B223" s="50"/>
      <c r="C223" s="50"/>
    </row>
    <row r="224" spans="2:3" x14ac:dyDescent="0.25">
      <c r="B224" s="50"/>
      <c r="C224" s="50"/>
    </row>
    <row r="225" spans="2:3" x14ac:dyDescent="0.25">
      <c r="B225" s="50"/>
      <c r="C225" s="50"/>
    </row>
    <row r="226" spans="2:3" x14ac:dyDescent="0.25">
      <c r="B226" s="50"/>
      <c r="C226" s="50"/>
    </row>
    <row r="227" spans="2:3" x14ac:dyDescent="0.25">
      <c r="B227" s="50"/>
      <c r="C227" s="50"/>
    </row>
    <row r="228" spans="2:3" x14ac:dyDescent="0.25">
      <c r="B228" s="50"/>
      <c r="C228" s="50"/>
    </row>
    <row r="229" spans="2:3" x14ac:dyDescent="0.25">
      <c r="B229" s="50"/>
      <c r="C229" s="50"/>
    </row>
    <row r="230" spans="2:3" x14ac:dyDescent="0.25">
      <c r="B230" s="50"/>
      <c r="C230" s="50"/>
    </row>
    <row r="231" spans="2:3" x14ac:dyDescent="0.25">
      <c r="B231" s="50"/>
      <c r="C231" s="50"/>
    </row>
    <row r="232" spans="2:3" x14ac:dyDescent="0.25">
      <c r="B232" s="50"/>
      <c r="C232" s="50"/>
    </row>
    <row r="233" spans="2:3" x14ac:dyDescent="0.25">
      <c r="B233" s="50"/>
      <c r="C233" s="50"/>
    </row>
    <row r="234" spans="2:3" x14ac:dyDescent="0.25">
      <c r="B234" s="50"/>
      <c r="C234" s="50"/>
    </row>
    <row r="235" spans="2:3" x14ac:dyDescent="0.25">
      <c r="B235" s="50"/>
      <c r="C235" s="50"/>
    </row>
    <row r="236" spans="2:3" x14ac:dyDescent="0.25">
      <c r="B236" s="50"/>
      <c r="C236" s="50"/>
    </row>
    <row r="237" spans="2:3" x14ac:dyDescent="0.25">
      <c r="B237" s="50"/>
      <c r="C237" s="50"/>
    </row>
    <row r="238" spans="2:3" x14ac:dyDescent="0.25">
      <c r="B238" s="50"/>
      <c r="C238" s="50"/>
    </row>
    <row r="239" spans="2:3" x14ac:dyDescent="0.25">
      <c r="B239" s="50"/>
      <c r="C239" s="50"/>
    </row>
    <row r="240" spans="2:3" x14ac:dyDescent="0.25">
      <c r="B240" s="50"/>
      <c r="C240" s="50"/>
    </row>
    <row r="241" spans="2:3" x14ac:dyDescent="0.25">
      <c r="B241" s="50"/>
      <c r="C241" s="50"/>
    </row>
    <row r="242" spans="2:3" x14ac:dyDescent="0.25">
      <c r="B242" s="50"/>
      <c r="C242" s="50"/>
    </row>
    <row r="243" spans="2:3" x14ac:dyDescent="0.25">
      <c r="B243" s="50"/>
      <c r="C243" s="50"/>
    </row>
    <row r="244" spans="2:3" x14ac:dyDescent="0.25">
      <c r="B244" s="50"/>
      <c r="C244" s="50"/>
    </row>
    <row r="245" spans="2:3" x14ac:dyDescent="0.25">
      <c r="B245" s="50"/>
      <c r="C245" s="50"/>
    </row>
    <row r="246" spans="2:3" x14ac:dyDescent="0.25">
      <c r="B246" s="50"/>
      <c r="C246" s="50"/>
    </row>
    <row r="247" spans="2:3" x14ac:dyDescent="0.25">
      <c r="B247" s="50"/>
      <c r="C247" s="50"/>
    </row>
    <row r="248" spans="2:3" x14ac:dyDescent="0.25">
      <c r="B248" s="50"/>
      <c r="C248" s="50"/>
    </row>
    <row r="249" spans="2:3" x14ac:dyDescent="0.25">
      <c r="B249" s="50"/>
      <c r="C249" s="50"/>
    </row>
    <row r="250" spans="2:3" x14ac:dyDescent="0.25">
      <c r="B250" s="50"/>
      <c r="C250" s="50"/>
    </row>
    <row r="251" spans="2:3" x14ac:dyDescent="0.25">
      <c r="B251" s="50"/>
      <c r="C251" s="50"/>
    </row>
    <row r="252" spans="2:3" x14ac:dyDescent="0.25">
      <c r="B252" s="50"/>
      <c r="C252" s="50"/>
    </row>
    <row r="253" spans="2:3" x14ac:dyDescent="0.25">
      <c r="B253" s="50"/>
      <c r="C253" s="50"/>
    </row>
    <row r="254" spans="2:3" x14ac:dyDescent="0.25">
      <c r="B254" s="50"/>
      <c r="C254" s="50"/>
    </row>
    <row r="255" spans="2:3" x14ac:dyDescent="0.25">
      <c r="B255" s="50"/>
      <c r="C255" s="50"/>
    </row>
    <row r="256" spans="2:3" x14ac:dyDescent="0.25">
      <c r="B256" s="50"/>
      <c r="C256" s="50"/>
    </row>
    <row r="257" spans="2:3" x14ac:dyDescent="0.25">
      <c r="B257" s="50"/>
      <c r="C257" s="50"/>
    </row>
    <row r="258" spans="2:3" x14ac:dyDescent="0.25">
      <c r="B258" s="50"/>
      <c r="C258" s="50"/>
    </row>
    <row r="259" spans="2:3" x14ac:dyDescent="0.25">
      <c r="B259" s="50"/>
      <c r="C259" s="50"/>
    </row>
    <row r="260" spans="2:3" x14ac:dyDescent="0.25">
      <c r="B260" s="50"/>
      <c r="C260" s="50"/>
    </row>
    <row r="261" spans="2:3" x14ac:dyDescent="0.25">
      <c r="B261" s="50"/>
      <c r="C261" s="50"/>
    </row>
    <row r="262" spans="2:3" x14ac:dyDescent="0.25">
      <c r="B262" s="50"/>
      <c r="C262" s="50"/>
    </row>
    <row r="263" spans="2:3" x14ac:dyDescent="0.25">
      <c r="B263" s="50"/>
      <c r="C263" s="50"/>
    </row>
    <row r="264" spans="2:3" x14ac:dyDescent="0.25">
      <c r="B264" s="50"/>
      <c r="C264" s="50"/>
    </row>
    <row r="265" spans="2:3" x14ac:dyDescent="0.25">
      <c r="B265" s="50"/>
      <c r="C265" s="50"/>
    </row>
    <row r="266" spans="2:3" x14ac:dyDescent="0.25">
      <c r="B266" s="50"/>
      <c r="C266" s="50"/>
    </row>
    <row r="267" spans="2:3" x14ac:dyDescent="0.25">
      <c r="B267" s="50"/>
      <c r="C267" s="50"/>
    </row>
  </sheetData>
  <mergeCells count="8">
    <mergeCell ref="A9:C9"/>
    <mergeCell ref="B6:C6"/>
    <mergeCell ref="B5:C5"/>
    <mergeCell ref="B1:C1"/>
    <mergeCell ref="B2:C2"/>
    <mergeCell ref="B3:C3"/>
    <mergeCell ref="B4:C4"/>
    <mergeCell ref="A8:C8"/>
  </mergeCells>
  <pageMargins left="0.70866141732283472" right="0.15748031496062992" top="0.43307086614173229" bottom="7.874015748031496E-2" header="0.15748031496062992" footer="0.15748031496062992"/>
  <pageSetup paperSize="9" scale="84" fitToHeight="0" orientation="portrait" useFirstPageNumber="1" r:id="rId1"/>
  <headerFooter alignWithMargins="0">
    <oddHeader>&amp;R&amp;P</oddHeader>
  </headerFooter>
  <rowBreaks count="4" manualBreakCount="4">
    <brk id="41" max="2" man="1"/>
    <brk id="79" max="2" man="1"/>
    <brk id="92" max="2" man="1"/>
    <brk id="108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5"/>
  <sheetViews>
    <sheetView view="pageBreakPreview" topLeftCell="A43" zoomScale="82" zoomScaleNormal="100" zoomScaleSheetLayoutView="82" workbookViewId="0">
      <selection activeCell="B16" sqref="B16"/>
    </sheetView>
  </sheetViews>
  <sheetFormatPr defaultColWidth="9.109375" defaultRowHeight="13.8" x14ac:dyDescent="0.25"/>
  <cols>
    <col min="1" max="1" width="26.5546875" style="61" customWidth="1"/>
    <col min="2" max="2" width="63.5546875" style="61" customWidth="1"/>
    <col min="3" max="3" width="15.33203125" style="65" customWidth="1"/>
    <col min="4" max="4" width="16.109375" style="65" customWidth="1"/>
    <col min="5" max="5" width="15.6640625" style="61" customWidth="1"/>
    <col min="6" max="6" width="11.88671875" style="61" customWidth="1"/>
    <col min="7" max="16384" width="9.109375" style="61"/>
  </cols>
  <sheetData>
    <row r="1" spans="1:25" ht="15.6" x14ac:dyDescent="0.3">
      <c r="A1" s="59"/>
      <c r="B1" s="170" t="s">
        <v>142</v>
      </c>
      <c r="C1" s="170"/>
      <c r="D1" s="170"/>
      <c r="E1" s="60"/>
    </row>
    <row r="2" spans="1:25" ht="15.6" x14ac:dyDescent="0.3">
      <c r="A2" s="59"/>
      <c r="B2" s="169" t="s">
        <v>143</v>
      </c>
      <c r="C2" s="169"/>
      <c r="D2" s="169"/>
      <c r="F2" s="60"/>
    </row>
    <row r="3" spans="1:25" ht="15.6" x14ac:dyDescent="0.3">
      <c r="A3" s="59"/>
      <c r="B3" s="171" t="s">
        <v>0</v>
      </c>
      <c r="C3" s="171"/>
      <c r="D3" s="171"/>
      <c r="F3" s="60"/>
    </row>
    <row r="4" spans="1:25" ht="15.6" x14ac:dyDescent="0.3">
      <c r="B4" s="169" t="s">
        <v>186</v>
      </c>
      <c r="C4" s="169"/>
      <c r="D4" s="169"/>
      <c r="E4" s="62"/>
      <c r="F4" s="60"/>
    </row>
    <row r="5" spans="1:25" ht="15.6" x14ac:dyDescent="0.3">
      <c r="B5" s="169" t="s">
        <v>178</v>
      </c>
      <c r="C5" s="169"/>
      <c r="D5" s="169"/>
      <c r="E5" s="62"/>
      <c r="F5" s="60"/>
    </row>
    <row r="6" spans="1:25" s="1" customFormat="1" ht="15.75" customHeight="1" x14ac:dyDescent="0.3">
      <c r="A6" s="63"/>
      <c r="B6" s="169" t="s">
        <v>179</v>
      </c>
      <c r="C6" s="169"/>
      <c r="D6" s="169"/>
    </row>
    <row r="7" spans="1:25" x14ac:dyDescent="0.25">
      <c r="A7" s="164" t="s">
        <v>144</v>
      </c>
      <c r="B7" s="164"/>
      <c r="C7" s="164"/>
      <c r="D7" s="164"/>
    </row>
    <row r="8" spans="1:25" x14ac:dyDescent="0.25">
      <c r="A8" s="164" t="s">
        <v>180</v>
      </c>
      <c r="B8" s="164"/>
      <c r="C8" s="164"/>
      <c r="D8" s="164"/>
    </row>
    <row r="9" spans="1:25" x14ac:dyDescent="0.25">
      <c r="A9" s="64"/>
      <c r="B9" s="64"/>
    </row>
    <row r="10" spans="1:25" ht="14.4" customHeight="1" x14ac:dyDescent="0.25">
      <c r="A10" s="165" t="s">
        <v>1</v>
      </c>
      <c r="B10" s="66" t="s">
        <v>2</v>
      </c>
      <c r="C10" s="167" t="s">
        <v>145</v>
      </c>
      <c r="D10" s="168"/>
    </row>
    <row r="11" spans="1:25" x14ac:dyDescent="0.25">
      <c r="A11" s="166"/>
      <c r="B11" s="67"/>
      <c r="C11" s="108" t="s">
        <v>173</v>
      </c>
      <c r="D11" s="69" t="s">
        <v>175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</row>
    <row r="12" spans="1:25" x14ac:dyDescent="0.25">
      <c r="A12" s="107"/>
      <c r="B12" s="107"/>
      <c r="C12" s="69" t="s">
        <v>146</v>
      </c>
      <c r="D12" s="69" t="s">
        <v>146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</row>
    <row r="13" spans="1:25" s="73" customFormat="1" ht="12" x14ac:dyDescent="0.25">
      <c r="A13" s="51">
        <v>1</v>
      </c>
      <c r="B13" s="70">
        <v>2</v>
      </c>
      <c r="C13" s="71">
        <v>3</v>
      </c>
      <c r="D13" s="71">
        <v>6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</row>
    <row r="14" spans="1:25" s="76" customFormat="1" x14ac:dyDescent="0.25">
      <c r="A14" s="74" t="s">
        <v>3</v>
      </c>
      <c r="B14" s="75" t="s">
        <v>4</v>
      </c>
      <c r="C14" s="127">
        <f t="shared" ref="C14:D14" si="0">C15+C16+C21+C25+C27+C30+C31+C34+C37+C40+C42+C43</f>
        <v>88417</v>
      </c>
      <c r="D14" s="127">
        <f t="shared" si="0"/>
        <v>105907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</row>
    <row r="15" spans="1:25" s="76" customFormat="1" x14ac:dyDescent="0.25">
      <c r="A15" s="74" t="s">
        <v>5</v>
      </c>
      <c r="B15" s="75" t="s">
        <v>6</v>
      </c>
      <c r="C15" s="127">
        <v>64852</v>
      </c>
      <c r="D15" s="128">
        <v>76785</v>
      </c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</row>
    <row r="16" spans="1:25" s="76" customFormat="1" ht="47.25" customHeight="1" x14ac:dyDescent="0.25">
      <c r="A16" s="74" t="s">
        <v>7</v>
      </c>
      <c r="B16" s="75" t="s">
        <v>8</v>
      </c>
      <c r="C16" s="127">
        <f t="shared" ref="C16" si="1">C18+C17+C19+C20</f>
        <v>13544</v>
      </c>
      <c r="D16" s="128">
        <f t="shared" ref="D16" si="2">D18+D17+D19+D20</f>
        <v>18256</v>
      </c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</row>
    <row r="17" spans="1:25" s="76" customFormat="1" ht="81.75" customHeight="1" x14ac:dyDescent="0.25">
      <c r="A17" s="77" t="s">
        <v>9</v>
      </c>
      <c r="B17" s="78" t="s">
        <v>10</v>
      </c>
      <c r="C17" s="129">
        <v>5341</v>
      </c>
      <c r="D17" s="129">
        <v>7157</v>
      </c>
      <c r="E17" s="9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</row>
    <row r="18" spans="1:25" s="76" customFormat="1" ht="75.599999999999994" customHeight="1" x14ac:dyDescent="0.25">
      <c r="A18" s="77" t="s">
        <v>11</v>
      </c>
      <c r="B18" s="78" t="s">
        <v>12</v>
      </c>
      <c r="C18" s="129">
        <v>54</v>
      </c>
      <c r="D18" s="129">
        <v>73</v>
      </c>
      <c r="E18" s="9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</row>
    <row r="19" spans="1:25" s="76" customFormat="1" ht="60.6" customHeight="1" x14ac:dyDescent="0.25">
      <c r="A19" s="77" t="s">
        <v>13</v>
      </c>
      <c r="B19" s="78" t="s">
        <v>14</v>
      </c>
      <c r="C19" s="129">
        <v>8149</v>
      </c>
      <c r="D19" s="129">
        <v>11026</v>
      </c>
      <c r="E19" s="9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</row>
    <row r="20" spans="1:25" s="76" customFormat="1" ht="58.95" customHeight="1" x14ac:dyDescent="0.25">
      <c r="A20" s="77" t="s">
        <v>15</v>
      </c>
      <c r="B20" s="78" t="s">
        <v>16</v>
      </c>
      <c r="C20" s="129">
        <v>0</v>
      </c>
      <c r="D20" s="129">
        <v>0</v>
      </c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</row>
    <row r="21" spans="1:25" s="76" customFormat="1" x14ac:dyDescent="0.25">
      <c r="A21" s="74" t="s">
        <v>17</v>
      </c>
      <c r="B21" s="75" t="s">
        <v>18</v>
      </c>
      <c r="C21" s="127">
        <f t="shared" ref="C21" si="3">C22+C23+C24</f>
        <v>6237</v>
      </c>
      <c r="D21" s="128">
        <f t="shared" ref="D21" si="4">D22+D23+D24</f>
        <v>6799</v>
      </c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</row>
    <row r="22" spans="1:25" s="76" customFormat="1" ht="27.6" x14ac:dyDescent="0.25">
      <c r="A22" s="79">
        <v>1.05010000000001E+16</v>
      </c>
      <c r="B22" s="78" t="s">
        <v>90</v>
      </c>
      <c r="C22" s="130">
        <v>5705</v>
      </c>
      <c r="D22" s="129">
        <v>6219</v>
      </c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</row>
    <row r="23" spans="1:25" s="76" customFormat="1" ht="15.6" x14ac:dyDescent="0.3">
      <c r="A23" s="77" t="s">
        <v>19</v>
      </c>
      <c r="B23" s="78" t="s">
        <v>20</v>
      </c>
      <c r="C23" s="151">
        <v>77</v>
      </c>
      <c r="D23" s="152">
        <v>84</v>
      </c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</row>
    <row r="24" spans="1:25" s="76" customFormat="1" ht="27.6" x14ac:dyDescent="0.25">
      <c r="A24" s="77" t="s">
        <v>21</v>
      </c>
      <c r="B24" s="78" t="s">
        <v>22</v>
      </c>
      <c r="C24" s="130">
        <v>455</v>
      </c>
      <c r="D24" s="129">
        <v>496</v>
      </c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</row>
    <row r="25" spans="1:25" s="76" customFormat="1" x14ac:dyDescent="0.25">
      <c r="A25" s="74" t="s">
        <v>23</v>
      </c>
      <c r="B25" s="75" t="s">
        <v>24</v>
      </c>
      <c r="C25" s="127">
        <f t="shared" ref="C25:D25" si="5">C26</f>
        <v>724</v>
      </c>
      <c r="D25" s="128">
        <f t="shared" si="5"/>
        <v>760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</row>
    <row r="26" spans="1:25" s="76" customFormat="1" x14ac:dyDescent="0.25">
      <c r="A26" s="77" t="s">
        <v>25</v>
      </c>
      <c r="B26" s="78" t="s">
        <v>26</v>
      </c>
      <c r="C26" s="127">
        <v>724</v>
      </c>
      <c r="D26" s="128">
        <v>760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</row>
    <row r="27" spans="1:25" s="76" customFormat="1" ht="27.6" hidden="1" x14ac:dyDescent="0.25">
      <c r="A27" s="74" t="s">
        <v>147</v>
      </c>
      <c r="B27" s="75" t="s">
        <v>148</v>
      </c>
      <c r="C27" s="127">
        <f>C28+C29</f>
        <v>0</v>
      </c>
      <c r="D27" s="128">
        <f>D28+D29</f>
        <v>0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</row>
    <row r="28" spans="1:25" s="76" customFormat="1" hidden="1" x14ac:dyDescent="0.25">
      <c r="A28" s="77" t="s">
        <v>149</v>
      </c>
      <c r="B28" s="78" t="s">
        <v>150</v>
      </c>
      <c r="C28" s="130"/>
      <c r="D28" s="129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spans="1:25" s="76" customFormat="1" ht="27.6" hidden="1" x14ac:dyDescent="0.25">
      <c r="A29" s="77" t="s">
        <v>151</v>
      </c>
      <c r="B29" s="80" t="s">
        <v>152</v>
      </c>
      <c r="C29" s="130"/>
      <c r="D29" s="129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25" s="76" customFormat="1" ht="20.25" customHeight="1" x14ac:dyDescent="0.25">
      <c r="A30" s="74" t="s">
        <v>27</v>
      </c>
      <c r="B30" s="81" t="s">
        <v>28</v>
      </c>
      <c r="C30" s="127">
        <v>1257</v>
      </c>
      <c r="D30" s="128">
        <v>1426</v>
      </c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</row>
    <row r="31" spans="1:25" s="76" customFormat="1" ht="41.4" x14ac:dyDescent="0.25">
      <c r="A31" s="74" t="s">
        <v>29</v>
      </c>
      <c r="B31" s="81" t="s">
        <v>30</v>
      </c>
      <c r="C31" s="127">
        <f t="shared" ref="C31" si="6">C32+C33</f>
        <v>1111</v>
      </c>
      <c r="D31" s="128">
        <f t="shared" ref="D31" si="7">D32+D33</f>
        <v>1156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</row>
    <row r="32" spans="1:25" s="76" customFormat="1" ht="55.2" x14ac:dyDescent="0.25">
      <c r="A32" s="77" t="s">
        <v>31</v>
      </c>
      <c r="B32" s="80" t="s">
        <v>32</v>
      </c>
      <c r="C32" s="131">
        <v>498</v>
      </c>
      <c r="D32" s="132">
        <v>518</v>
      </c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</row>
    <row r="33" spans="1:15" s="76" customFormat="1" ht="69" x14ac:dyDescent="0.25">
      <c r="A33" s="82">
        <v>1.11090450500001E+16</v>
      </c>
      <c r="B33" s="83" t="s">
        <v>33</v>
      </c>
      <c r="C33" s="131">
        <v>613</v>
      </c>
      <c r="D33" s="132">
        <v>638</v>
      </c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</row>
    <row r="34" spans="1:15" s="76" customFormat="1" ht="27.6" x14ac:dyDescent="0.25">
      <c r="A34" s="74" t="s">
        <v>34</v>
      </c>
      <c r="B34" s="81" t="s">
        <v>35</v>
      </c>
      <c r="C34" s="133">
        <f t="shared" ref="C34" si="8">C35+C36</f>
        <v>350</v>
      </c>
      <c r="D34" s="134">
        <f t="shared" ref="D34" si="9">D35+D36</f>
        <v>368</v>
      </c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</row>
    <row r="35" spans="1:15" s="76" customFormat="1" ht="27.6" x14ac:dyDescent="0.25">
      <c r="A35" s="77" t="s">
        <v>36</v>
      </c>
      <c r="B35" s="80" t="s">
        <v>37</v>
      </c>
      <c r="C35" s="131">
        <v>350</v>
      </c>
      <c r="D35" s="132">
        <v>368</v>
      </c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</row>
    <row r="36" spans="1:15" s="76" customFormat="1" hidden="1" x14ac:dyDescent="0.25">
      <c r="A36" s="77" t="s">
        <v>38</v>
      </c>
      <c r="B36" s="80" t="s">
        <v>39</v>
      </c>
      <c r="C36" s="133"/>
      <c r="D36" s="134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</row>
    <row r="37" spans="1:15" s="76" customFormat="1" ht="27.6" x14ac:dyDescent="0.25">
      <c r="A37" s="74" t="s">
        <v>40</v>
      </c>
      <c r="B37" s="81" t="s">
        <v>153</v>
      </c>
      <c r="C37" s="133">
        <f t="shared" ref="C37" si="10">C38+C39</f>
        <v>0</v>
      </c>
      <c r="D37" s="134">
        <f t="shared" ref="D37" si="11">D38+D39</f>
        <v>0</v>
      </c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</row>
    <row r="38" spans="1:15" s="76" customFormat="1" ht="27.6" hidden="1" x14ac:dyDescent="0.25">
      <c r="A38" s="77" t="s">
        <v>41</v>
      </c>
      <c r="B38" s="80" t="s">
        <v>42</v>
      </c>
      <c r="C38" s="131"/>
      <c r="D38" s="132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</row>
    <row r="39" spans="1:15" s="76" customFormat="1" ht="27.6" hidden="1" x14ac:dyDescent="0.25">
      <c r="A39" s="77" t="s">
        <v>43</v>
      </c>
      <c r="B39" s="80" t="s">
        <v>44</v>
      </c>
      <c r="C39" s="133"/>
      <c r="D39" s="134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</row>
    <row r="40" spans="1:15" s="76" customFormat="1" ht="27.6" x14ac:dyDescent="0.25">
      <c r="A40" s="74" t="s">
        <v>45</v>
      </c>
      <c r="B40" s="81" t="s">
        <v>46</v>
      </c>
      <c r="C40" s="133">
        <f t="shared" ref="C40:D40" si="12">C41</f>
        <v>244</v>
      </c>
      <c r="D40" s="134">
        <f t="shared" si="12"/>
        <v>254</v>
      </c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</row>
    <row r="41" spans="1:15" s="76" customFormat="1" ht="27.6" x14ac:dyDescent="0.25">
      <c r="A41" s="79">
        <v>1.14060000000004E+16</v>
      </c>
      <c r="B41" s="80" t="s">
        <v>47</v>
      </c>
      <c r="C41" s="131">
        <v>244</v>
      </c>
      <c r="D41" s="132">
        <v>254</v>
      </c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</row>
    <row r="42" spans="1:15" s="76" customFormat="1" x14ac:dyDescent="0.25">
      <c r="A42" s="74" t="s">
        <v>48</v>
      </c>
      <c r="B42" s="81" t="s">
        <v>49</v>
      </c>
      <c r="C42" s="133">
        <v>98</v>
      </c>
      <c r="D42" s="134">
        <v>103</v>
      </c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</row>
    <row r="43" spans="1:15" s="76" customFormat="1" x14ac:dyDescent="0.25">
      <c r="A43" s="74" t="s">
        <v>50</v>
      </c>
      <c r="B43" s="84" t="s">
        <v>51</v>
      </c>
      <c r="C43" s="133">
        <f>C44</f>
        <v>0</v>
      </c>
      <c r="D43" s="134">
        <f>D44</f>
        <v>0</v>
      </c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</row>
    <row r="44" spans="1:15" s="76" customFormat="1" x14ac:dyDescent="0.25">
      <c r="A44" s="77" t="s">
        <v>52</v>
      </c>
      <c r="B44" s="85" t="s">
        <v>53</v>
      </c>
      <c r="C44" s="133"/>
      <c r="D44" s="134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1:15" s="6" customFormat="1" x14ac:dyDescent="0.25">
      <c r="A45" s="74" t="s">
        <v>54</v>
      </c>
      <c r="B45" s="86" t="s">
        <v>55</v>
      </c>
      <c r="C45" s="135">
        <f t="shared" ref="C45:D45" si="13">C46</f>
        <v>373405.58</v>
      </c>
      <c r="D45" s="135">
        <f t="shared" si="13"/>
        <v>413072.48100000003</v>
      </c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5" s="7" customFormat="1" ht="27.6" x14ac:dyDescent="0.25">
      <c r="A46" s="77" t="s">
        <v>56</v>
      </c>
      <c r="B46" s="87" t="s">
        <v>57</v>
      </c>
      <c r="C46" s="136">
        <f>C47+C50+C71+C99</f>
        <v>373405.58</v>
      </c>
      <c r="D46" s="136">
        <f>D47+D50+D71+D99</f>
        <v>413072.48100000003</v>
      </c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5" s="8" customFormat="1" ht="14.4" x14ac:dyDescent="0.25">
      <c r="A47" s="88" t="s">
        <v>58</v>
      </c>
      <c r="B47" s="89" t="s">
        <v>59</v>
      </c>
      <c r="C47" s="135">
        <f>C48+C49</f>
        <v>100874</v>
      </c>
      <c r="D47" s="135">
        <f t="shared" ref="D47" si="14">D48+D49</f>
        <v>72725.600000000006</v>
      </c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5" s="7" customFormat="1" ht="41.4" x14ac:dyDescent="0.25">
      <c r="A48" s="90" t="s">
        <v>60</v>
      </c>
      <c r="B48" s="91" t="s">
        <v>87</v>
      </c>
      <c r="C48" s="136">
        <v>93828</v>
      </c>
      <c r="D48" s="136">
        <v>65679.600000000006</v>
      </c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s="7" customFormat="1" ht="27.6" x14ac:dyDescent="0.25">
      <c r="A49" s="90" t="s">
        <v>61</v>
      </c>
      <c r="B49" s="91" t="s">
        <v>62</v>
      </c>
      <c r="C49" s="136">
        <v>7046</v>
      </c>
      <c r="D49" s="136">
        <v>7046</v>
      </c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s="8" customFormat="1" ht="28.8" x14ac:dyDescent="0.25">
      <c r="A50" s="88" t="s">
        <v>63</v>
      </c>
      <c r="B50" s="89" t="s">
        <v>64</v>
      </c>
      <c r="C50" s="135">
        <f>C54+C57+C60+C62+C65+C51</f>
        <v>36995.790999999997</v>
      </c>
      <c r="D50" s="135">
        <f>D54+D57+D60+D62+D65+D51</f>
        <v>36867.034</v>
      </c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s="8" customFormat="1" ht="55.2" x14ac:dyDescent="0.25">
      <c r="A51" s="25" t="s">
        <v>167</v>
      </c>
      <c r="B51" s="21" t="s">
        <v>168</v>
      </c>
      <c r="C51" s="135">
        <v>1235.412</v>
      </c>
      <c r="D51" s="135">
        <v>1257.278</v>
      </c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s="8" customFormat="1" hidden="1" x14ac:dyDescent="0.25">
      <c r="A52" s="25"/>
      <c r="B52" s="159" t="s">
        <v>182</v>
      </c>
      <c r="C52" s="136"/>
      <c r="D52" s="136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s="8" customFormat="1" hidden="1" x14ac:dyDescent="0.25">
      <c r="A53" s="25"/>
      <c r="B53" s="159" t="s">
        <v>183</v>
      </c>
      <c r="C53" s="136"/>
      <c r="D53" s="136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s="8" customFormat="1" ht="55.2" x14ac:dyDescent="0.25">
      <c r="A54" s="92" t="s">
        <v>93</v>
      </c>
      <c r="B54" s="21" t="s">
        <v>94</v>
      </c>
      <c r="C54" s="136">
        <v>7628.3789999999999</v>
      </c>
      <c r="D54" s="136">
        <v>7477.7560000000003</v>
      </c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s="8" customFormat="1" hidden="1" x14ac:dyDescent="0.25">
      <c r="A55" s="92"/>
      <c r="B55" s="159" t="s">
        <v>182</v>
      </c>
      <c r="C55" s="136"/>
      <c r="D55" s="136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s="8" customFormat="1" hidden="1" x14ac:dyDescent="0.25">
      <c r="A56" s="92"/>
      <c r="B56" s="159" t="s">
        <v>183</v>
      </c>
      <c r="C56" s="136"/>
      <c r="D56" s="136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s="8" customFormat="1" ht="27.6" x14ac:dyDescent="0.25">
      <c r="A57" s="92" t="s">
        <v>78</v>
      </c>
      <c r="B57" s="93" t="s">
        <v>95</v>
      </c>
      <c r="C57" s="136">
        <v>0</v>
      </c>
      <c r="D57" s="136">
        <v>0</v>
      </c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s="8" customFormat="1" hidden="1" x14ac:dyDescent="0.25">
      <c r="A58" s="92"/>
      <c r="B58" s="93"/>
      <c r="C58" s="136"/>
      <c r="D58" s="136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s="8" customFormat="1" hidden="1" x14ac:dyDescent="0.25">
      <c r="A59" s="92"/>
      <c r="B59" s="93"/>
      <c r="C59" s="136"/>
      <c r="D59" s="136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s="8" customFormat="1" ht="27.6" hidden="1" x14ac:dyDescent="0.25">
      <c r="A60" s="110" t="s">
        <v>154</v>
      </c>
      <c r="B60" s="95" t="s">
        <v>161</v>
      </c>
      <c r="C60" s="136"/>
      <c r="D60" s="136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s="8" customFormat="1" ht="27.6" hidden="1" x14ac:dyDescent="0.25">
      <c r="A61" s="94" t="s">
        <v>84</v>
      </c>
      <c r="B61" s="95" t="s">
        <v>96</v>
      </c>
      <c r="C61" s="136"/>
      <c r="D61" s="136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s="8" customFormat="1" ht="27.6" x14ac:dyDescent="0.25">
      <c r="A62" s="94" t="s">
        <v>97</v>
      </c>
      <c r="B62" s="21" t="s">
        <v>98</v>
      </c>
      <c r="C62" s="136">
        <v>2021</v>
      </c>
      <c r="D62" s="136">
        <v>2021</v>
      </c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s="8" customFormat="1" ht="27.6" hidden="1" x14ac:dyDescent="0.25">
      <c r="A63" s="92" t="s">
        <v>99</v>
      </c>
      <c r="B63" s="95" t="s">
        <v>100</v>
      </c>
      <c r="C63" s="136"/>
      <c r="D63" s="136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s="8" customFormat="1" ht="55.2" hidden="1" x14ac:dyDescent="0.25">
      <c r="A64" s="92" t="s">
        <v>155</v>
      </c>
      <c r="B64" s="95" t="s">
        <v>156</v>
      </c>
      <c r="C64" s="136"/>
      <c r="D64" s="136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s="8" customFormat="1" x14ac:dyDescent="0.25">
      <c r="A65" s="146" t="s">
        <v>67</v>
      </c>
      <c r="B65" s="147" t="s">
        <v>68</v>
      </c>
      <c r="C65" s="136">
        <f>SUM(C66:C70)</f>
        <v>26111</v>
      </c>
      <c r="D65" s="136">
        <f>SUM(D66:D70)</f>
        <v>26111</v>
      </c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s="8" customFormat="1" ht="41.4" x14ac:dyDescent="0.25">
      <c r="A66" s="146" t="s">
        <v>67</v>
      </c>
      <c r="B66" s="147" t="s">
        <v>101</v>
      </c>
      <c r="C66" s="136">
        <v>22097</v>
      </c>
      <c r="D66" s="136">
        <v>22097</v>
      </c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s="8" customFormat="1" ht="55.2" x14ac:dyDescent="0.25">
      <c r="A67" s="146" t="s">
        <v>67</v>
      </c>
      <c r="B67" s="147" t="s">
        <v>102</v>
      </c>
      <c r="C67" s="136">
        <v>2309</v>
      </c>
      <c r="D67" s="136">
        <v>2309</v>
      </c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s="8" customFormat="1" ht="27.6" x14ac:dyDescent="0.25">
      <c r="A68" s="146" t="s">
        <v>67</v>
      </c>
      <c r="B68" s="147" t="s">
        <v>103</v>
      </c>
      <c r="C68" s="136">
        <v>0</v>
      </c>
      <c r="D68" s="136">
        <v>0</v>
      </c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s="8" customFormat="1" ht="27.6" x14ac:dyDescent="0.25">
      <c r="A69" s="148" t="s">
        <v>67</v>
      </c>
      <c r="B69" s="149" t="s">
        <v>138</v>
      </c>
      <c r="C69" s="136">
        <v>570</v>
      </c>
      <c r="D69" s="136">
        <v>570</v>
      </c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s="8" customFormat="1" ht="27.6" x14ac:dyDescent="0.25">
      <c r="A70" s="148" t="s">
        <v>67</v>
      </c>
      <c r="B70" s="150" t="s">
        <v>140</v>
      </c>
      <c r="C70" s="136">
        <v>1135</v>
      </c>
      <c r="D70" s="136">
        <v>1135</v>
      </c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s="8" customFormat="1" ht="28.8" x14ac:dyDescent="0.25">
      <c r="A71" s="88" t="s">
        <v>69</v>
      </c>
      <c r="B71" s="89" t="s">
        <v>70</v>
      </c>
      <c r="C71" s="135">
        <f>C72+C73+C74+C90+C91+C92+C93+C94+C89</f>
        <v>206323.87100000001</v>
      </c>
      <c r="D71" s="135">
        <f>D72+D73+D74+D90+D91+D92+D93+D94+D89</f>
        <v>273802.929</v>
      </c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s="7" customFormat="1" ht="41.4" x14ac:dyDescent="0.25">
      <c r="A72" s="77" t="s">
        <v>79</v>
      </c>
      <c r="B72" s="93" t="s">
        <v>105</v>
      </c>
      <c r="C72" s="137">
        <v>13</v>
      </c>
      <c r="D72" s="137">
        <v>13</v>
      </c>
    </row>
    <row r="73" spans="1:14" s="7" customFormat="1" ht="41.4" x14ac:dyDescent="0.25">
      <c r="A73" s="90" t="s">
        <v>86</v>
      </c>
      <c r="B73" s="93" t="s">
        <v>106</v>
      </c>
      <c r="C73" s="137">
        <v>4177</v>
      </c>
      <c r="D73" s="137">
        <v>4177</v>
      </c>
    </row>
    <row r="74" spans="1:14" s="15" customFormat="1" ht="27.6" x14ac:dyDescent="0.25">
      <c r="A74" s="96" t="s">
        <v>107</v>
      </c>
      <c r="B74" s="44" t="s">
        <v>88</v>
      </c>
      <c r="C74" s="138">
        <f>SUM(C75:C88)</f>
        <v>180575.96600000001</v>
      </c>
      <c r="D74" s="138">
        <f>SUM(D75:D88)</f>
        <v>248138.65900000001</v>
      </c>
    </row>
    <row r="75" spans="1:14" s="14" customFormat="1" ht="138" x14ac:dyDescent="0.25">
      <c r="A75" s="97" t="s">
        <v>107</v>
      </c>
      <c r="B75" s="46" t="s">
        <v>119</v>
      </c>
      <c r="C75" s="139">
        <v>165833.32</v>
      </c>
      <c r="D75" s="139">
        <v>233396.01300000001</v>
      </c>
    </row>
    <row r="76" spans="1:14" s="14" customFormat="1" ht="27.6" x14ac:dyDescent="0.25">
      <c r="A76" s="97" t="s">
        <v>107</v>
      </c>
      <c r="B76" s="46" t="s">
        <v>120</v>
      </c>
      <c r="C76" s="139">
        <v>2174</v>
      </c>
      <c r="D76" s="139">
        <v>2174</v>
      </c>
    </row>
    <row r="77" spans="1:14" s="14" customFormat="1" ht="27.6" hidden="1" x14ac:dyDescent="0.25">
      <c r="A77" s="97" t="s">
        <v>107</v>
      </c>
      <c r="B77" s="46" t="s">
        <v>121</v>
      </c>
      <c r="C77" s="139">
        <v>0</v>
      </c>
      <c r="D77" s="139">
        <v>0</v>
      </c>
    </row>
    <row r="78" spans="1:14" s="14" customFormat="1" ht="124.2" x14ac:dyDescent="0.25">
      <c r="A78" s="97" t="s">
        <v>107</v>
      </c>
      <c r="B78" s="46" t="s">
        <v>122</v>
      </c>
      <c r="C78" s="139">
        <v>1878</v>
      </c>
      <c r="D78" s="139">
        <v>1878</v>
      </c>
    </row>
    <row r="79" spans="1:14" s="14" customFormat="1" ht="110.4" x14ac:dyDescent="0.25">
      <c r="A79" s="97" t="s">
        <v>107</v>
      </c>
      <c r="B79" s="46" t="s">
        <v>123</v>
      </c>
      <c r="C79" s="139">
        <v>2.6459999999999999</v>
      </c>
      <c r="D79" s="139">
        <v>2.6459999999999999</v>
      </c>
    </row>
    <row r="80" spans="1:14" s="14" customFormat="1" ht="96.6" x14ac:dyDescent="0.25">
      <c r="A80" s="97" t="s">
        <v>107</v>
      </c>
      <c r="B80" s="46" t="s">
        <v>124</v>
      </c>
      <c r="C80" s="140">
        <v>6831</v>
      </c>
      <c r="D80" s="140">
        <v>6831</v>
      </c>
    </row>
    <row r="81" spans="1:5" s="14" customFormat="1" ht="124.2" x14ac:dyDescent="0.25">
      <c r="A81" s="97" t="s">
        <v>107</v>
      </c>
      <c r="B81" s="46" t="s">
        <v>125</v>
      </c>
      <c r="C81" s="137">
        <v>40</v>
      </c>
      <c r="D81" s="137">
        <v>40</v>
      </c>
    </row>
    <row r="82" spans="1:5" s="14" customFormat="1" ht="41.4" x14ac:dyDescent="0.25">
      <c r="A82" s="97" t="s">
        <v>107</v>
      </c>
      <c r="B82" s="46" t="s">
        <v>126</v>
      </c>
      <c r="C82" s="139">
        <v>1032</v>
      </c>
      <c r="D82" s="139">
        <v>1032</v>
      </c>
    </row>
    <row r="83" spans="1:5" s="14" customFormat="1" ht="41.4" x14ac:dyDescent="0.25">
      <c r="A83" s="97" t="s">
        <v>107</v>
      </c>
      <c r="B83" s="46" t="s">
        <v>127</v>
      </c>
      <c r="C83" s="139">
        <v>1032</v>
      </c>
      <c r="D83" s="139">
        <v>1032</v>
      </c>
    </row>
    <row r="84" spans="1:5" s="14" customFormat="1" ht="27.6" x14ac:dyDescent="0.25">
      <c r="A84" s="97" t="s">
        <v>107</v>
      </c>
      <c r="B84" s="46" t="s">
        <v>128</v>
      </c>
      <c r="C84" s="139">
        <v>168</v>
      </c>
      <c r="D84" s="139">
        <v>168</v>
      </c>
    </row>
    <row r="85" spans="1:5" s="14" customFormat="1" ht="41.4" x14ac:dyDescent="0.25">
      <c r="A85" s="97" t="s">
        <v>107</v>
      </c>
      <c r="B85" s="46" t="s">
        <v>129</v>
      </c>
      <c r="C85" s="139">
        <v>2</v>
      </c>
      <c r="D85" s="139">
        <v>2</v>
      </c>
    </row>
    <row r="86" spans="1:5" s="14" customFormat="1" ht="27.6" hidden="1" x14ac:dyDescent="0.25">
      <c r="A86" s="97" t="s">
        <v>107</v>
      </c>
      <c r="B86" s="46" t="s">
        <v>130</v>
      </c>
      <c r="C86" s="139"/>
      <c r="D86" s="139"/>
    </row>
    <row r="87" spans="1:5" s="14" customFormat="1" ht="55.2" x14ac:dyDescent="0.25">
      <c r="A87" s="97" t="s">
        <v>107</v>
      </c>
      <c r="B87" s="46" t="s">
        <v>172</v>
      </c>
      <c r="C87" s="139">
        <v>48</v>
      </c>
      <c r="D87" s="139">
        <v>48</v>
      </c>
    </row>
    <row r="88" spans="1:5" s="14" customFormat="1" ht="41.4" x14ac:dyDescent="0.25">
      <c r="A88" s="45" t="s">
        <v>107</v>
      </c>
      <c r="B88" s="143" t="s">
        <v>170</v>
      </c>
      <c r="C88" s="139">
        <v>1535</v>
      </c>
      <c r="D88" s="139">
        <v>1535</v>
      </c>
    </row>
    <row r="89" spans="1:5" s="14" customFormat="1" ht="55.2" x14ac:dyDescent="0.25">
      <c r="A89" s="144" t="s">
        <v>174</v>
      </c>
      <c r="B89" s="145" t="s">
        <v>171</v>
      </c>
      <c r="C89" s="139">
        <v>12661</v>
      </c>
      <c r="D89" s="139">
        <v>12661</v>
      </c>
    </row>
    <row r="90" spans="1:5" s="14" customFormat="1" ht="69" x14ac:dyDescent="0.25">
      <c r="A90" s="90" t="s">
        <v>85</v>
      </c>
      <c r="B90" s="93" t="s">
        <v>108</v>
      </c>
      <c r="C90" s="139">
        <v>5049</v>
      </c>
      <c r="D90" s="139">
        <v>5049</v>
      </c>
    </row>
    <row r="91" spans="1:5" s="7" customFormat="1" ht="55.2" hidden="1" x14ac:dyDescent="0.25">
      <c r="A91" s="90" t="s">
        <v>109</v>
      </c>
      <c r="B91" s="93" t="s">
        <v>110</v>
      </c>
      <c r="C91" s="137">
        <v>0</v>
      </c>
      <c r="D91" s="137">
        <v>0</v>
      </c>
    </row>
    <row r="92" spans="1:5" s="7" customFormat="1" ht="41.4" x14ac:dyDescent="0.25">
      <c r="A92" s="77" t="s">
        <v>80</v>
      </c>
      <c r="B92" s="98" t="s">
        <v>111</v>
      </c>
      <c r="C92" s="137">
        <v>819.7</v>
      </c>
      <c r="D92" s="137">
        <v>850.2</v>
      </c>
    </row>
    <row r="93" spans="1:5" s="14" customFormat="1" ht="55.2" x14ac:dyDescent="0.25">
      <c r="A93" s="77" t="s">
        <v>81</v>
      </c>
      <c r="B93" s="99" t="s">
        <v>112</v>
      </c>
      <c r="C93" s="139">
        <v>128.20500000000001</v>
      </c>
      <c r="D93" s="139">
        <v>14.07</v>
      </c>
    </row>
    <row r="94" spans="1:5" s="14" customFormat="1" ht="27.6" x14ac:dyDescent="0.25">
      <c r="A94" s="77" t="s">
        <v>82</v>
      </c>
      <c r="B94" s="93" t="s">
        <v>113</v>
      </c>
      <c r="C94" s="139">
        <v>2900</v>
      </c>
      <c r="D94" s="139">
        <v>2900</v>
      </c>
    </row>
    <row r="95" spans="1:5" s="7" customFormat="1" ht="41.4" hidden="1" x14ac:dyDescent="0.25">
      <c r="A95" s="77" t="s">
        <v>114</v>
      </c>
      <c r="B95" s="93" t="s">
        <v>115</v>
      </c>
      <c r="C95" s="137"/>
      <c r="D95" s="137"/>
      <c r="E95" s="100"/>
    </row>
    <row r="96" spans="1:5" s="7" customFormat="1" ht="82.8" hidden="1" x14ac:dyDescent="0.25">
      <c r="A96" s="77" t="s">
        <v>83</v>
      </c>
      <c r="B96" s="93" t="s">
        <v>116</v>
      </c>
      <c r="C96" s="137"/>
      <c r="D96" s="137"/>
      <c r="E96" s="109"/>
    </row>
    <row r="97" spans="1:14" s="7" customFormat="1" ht="27.6" hidden="1" x14ac:dyDescent="0.25">
      <c r="A97" s="77" t="s">
        <v>157</v>
      </c>
      <c r="B97" s="98" t="s">
        <v>158</v>
      </c>
      <c r="C97" s="141"/>
      <c r="D97" s="141"/>
    </row>
    <row r="98" spans="1:14" s="14" customFormat="1" ht="41.4" hidden="1" x14ac:dyDescent="0.25">
      <c r="A98" s="94" t="s">
        <v>117</v>
      </c>
      <c r="B98" s="95" t="s">
        <v>118</v>
      </c>
      <c r="C98" s="139"/>
      <c r="D98" s="139"/>
    </row>
    <row r="99" spans="1:14" s="8" customFormat="1" ht="18.600000000000001" customHeight="1" x14ac:dyDescent="0.25">
      <c r="A99" s="88" t="s">
        <v>71</v>
      </c>
      <c r="B99" s="101" t="s">
        <v>72</v>
      </c>
      <c r="C99" s="135">
        <f>SUM(C100:C103)</f>
        <v>29211.918000000001</v>
      </c>
      <c r="D99" s="135">
        <f>SUM(D100:D103)</f>
        <v>29676.918000000001</v>
      </c>
    </row>
    <row r="100" spans="1:14" s="8" customFormat="1" ht="60.6" customHeight="1" x14ac:dyDescent="0.25">
      <c r="A100" s="92" t="s">
        <v>73</v>
      </c>
      <c r="B100" s="102" t="s">
        <v>74</v>
      </c>
      <c r="C100" s="136">
        <v>1077</v>
      </c>
      <c r="D100" s="136">
        <v>1542</v>
      </c>
    </row>
    <row r="101" spans="1:14" s="8" customFormat="1" ht="100.2" customHeight="1" x14ac:dyDescent="0.25">
      <c r="A101" s="160" t="s">
        <v>184</v>
      </c>
      <c r="B101" s="30" t="s">
        <v>185</v>
      </c>
      <c r="C101" s="136">
        <v>574.18200000000002</v>
      </c>
      <c r="D101" s="136">
        <v>574.18200000000002</v>
      </c>
    </row>
    <row r="102" spans="1:14" s="8" customFormat="1" ht="69" x14ac:dyDescent="0.25">
      <c r="A102" s="92" t="s">
        <v>132</v>
      </c>
      <c r="B102" s="102" t="s">
        <v>133</v>
      </c>
      <c r="C102" s="136">
        <v>27560.736000000001</v>
      </c>
      <c r="D102" s="136">
        <v>27560.736000000001</v>
      </c>
    </row>
    <row r="103" spans="1:14" s="8" customFormat="1" ht="65.400000000000006" hidden="1" customHeight="1" x14ac:dyDescent="0.25">
      <c r="A103" s="92" t="s">
        <v>134</v>
      </c>
      <c r="B103" s="102" t="s">
        <v>135</v>
      </c>
      <c r="C103" s="136">
        <v>0</v>
      </c>
      <c r="D103" s="136">
        <v>0</v>
      </c>
    </row>
    <row r="104" spans="1:14" s="104" customFormat="1" ht="20.399999999999999" customHeight="1" x14ac:dyDescent="0.25">
      <c r="A104" s="74"/>
      <c r="B104" s="103" t="s">
        <v>75</v>
      </c>
      <c r="C104" s="142">
        <f>C45+C14</f>
        <v>461822.58</v>
      </c>
      <c r="D104" s="142">
        <f>D45+D14</f>
        <v>518979.48100000003</v>
      </c>
    </row>
    <row r="105" spans="1:14" s="13" customFormat="1" ht="13.2" x14ac:dyDescent="0.25">
      <c r="A105" s="11" t="s">
        <v>76</v>
      </c>
      <c r="B105" s="11"/>
      <c r="C105" s="105"/>
      <c r="D105" s="105"/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1:14" x14ac:dyDescent="0.25">
      <c r="B106" s="106"/>
    </row>
    <row r="107" spans="1:14" x14ac:dyDescent="0.25">
      <c r="B107" s="106"/>
    </row>
    <row r="108" spans="1:14" x14ac:dyDescent="0.25">
      <c r="B108" s="106"/>
    </row>
    <row r="109" spans="1:14" x14ac:dyDescent="0.25">
      <c r="B109" s="106"/>
    </row>
    <row r="110" spans="1:14" x14ac:dyDescent="0.25">
      <c r="B110" s="106"/>
    </row>
    <row r="111" spans="1:14" x14ac:dyDescent="0.25">
      <c r="B111" s="106"/>
    </row>
    <row r="112" spans="1:14" x14ac:dyDescent="0.25">
      <c r="B112" s="106"/>
    </row>
    <row r="113" spans="2:4" x14ac:dyDescent="0.25">
      <c r="B113" s="106"/>
    </row>
    <row r="114" spans="2:4" x14ac:dyDescent="0.25">
      <c r="B114" s="106"/>
    </row>
    <row r="115" spans="2:4" x14ac:dyDescent="0.25">
      <c r="B115" s="106"/>
    </row>
    <row r="116" spans="2:4" x14ac:dyDescent="0.25">
      <c r="B116" s="106"/>
    </row>
    <row r="117" spans="2:4" x14ac:dyDescent="0.25">
      <c r="B117" s="106"/>
    </row>
    <row r="118" spans="2:4" x14ac:dyDescent="0.25">
      <c r="B118" s="106"/>
    </row>
    <row r="119" spans="2:4" x14ac:dyDescent="0.25">
      <c r="B119" s="106"/>
    </row>
    <row r="120" spans="2:4" x14ac:dyDescent="0.25">
      <c r="B120" s="106"/>
      <c r="C120" s="61"/>
      <c r="D120" s="61"/>
    </row>
    <row r="121" spans="2:4" x14ac:dyDescent="0.25">
      <c r="B121" s="106"/>
      <c r="C121" s="61"/>
      <c r="D121" s="61"/>
    </row>
    <row r="122" spans="2:4" x14ac:dyDescent="0.25">
      <c r="B122" s="106"/>
      <c r="C122" s="61"/>
      <c r="D122" s="61"/>
    </row>
    <row r="123" spans="2:4" x14ac:dyDescent="0.25">
      <c r="B123" s="106"/>
      <c r="C123" s="61"/>
      <c r="D123" s="61"/>
    </row>
    <row r="124" spans="2:4" x14ac:dyDescent="0.25">
      <c r="B124" s="106"/>
      <c r="C124" s="61"/>
      <c r="D124" s="61"/>
    </row>
    <row r="125" spans="2:4" x14ac:dyDescent="0.25">
      <c r="B125" s="106"/>
      <c r="C125" s="61"/>
      <c r="D125" s="61"/>
    </row>
    <row r="126" spans="2:4" x14ac:dyDescent="0.25">
      <c r="B126" s="106"/>
      <c r="C126" s="61"/>
      <c r="D126" s="61"/>
    </row>
    <row r="127" spans="2:4" x14ac:dyDescent="0.25">
      <c r="B127" s="106"/>
      <c r="C127" s="61"/>
      <c r="D127" s="61"/>
    </row>
    <row r="128" spans="2:4" x14ac:dyDescent="0.25">
      <c r="B128" s="106"/>
      <c r="C128" s="61"/>
      <c r="D128" s="61"/>
    </row>
    <row r="129" spans="2:4" x14ac:dyDescent="0.25">
      <c r="B129" s="106"/>
      <c r="C129" s="61"/>
      <c r="D129" s="61"/>
    </row>
    <row r="130" spans="2:4" x14ac:dyDescent="0.25">
      <c r="B130" s="106"/>
      <c r="C130" s="61"/>
      <c r="D130" s="61"/>
    </row>
    <row r="131" spans="2:4" x14ac:dyDescent="0.25">
      <c r="B131" s="106"/>
      <c r="C131" s="61"/>
      <c r="D131" s="61"/>
    </row>
    <row r="132" spans="2:4" x14ac:dyDescent="0.25">
      <c r="B132" s="106"/>
      <c r="C132" s="61"/>
      <c r="D132" s="61"/>
    </row>
    <row r="133" spans="2:4" x14ac:dyDescent="0.25">
      <c r="B133" s="106"/>
      <c r="C133" s="61"/>
      <c r="D133" s="61"/>
    </row>
    <row r="134" spans="2:4" x14ac:dyDescent="0.25">
      <c r="B134" s="106"/>
      <c r="C134" s="61"/>
      <c r="D134" s="61"/>
    </row>
    <row r="135" spans="2:4" x14ac:dyDescent="0.25">
      <c r="B135" s="106"/>
      <c r="C135" s="61"/>
      <c r="D135" s="61"/>
    </row>
    <row r="136" spans="2:4" x14ac:dyDescent="0.25">
      <c r="B136" s="106"/>
      <c r="C136" s="61"/>
      <c r="D136" s="61"/>
    </row>
    <row r="137" spans="2:4" x14ac:dyDescent="0.25">
      <c r="B137" s="106"/>
      <c r="C137" s="61"/>
      <c r="D137" s="61"/>
    </row>
    <row r="138" spans="2:4" x14ac:dyDescent="0.25">
      <c r="B138" s="106"/>
      <c r="C138" s="61"/>
      <c r="D138" s="61"/>
    </row>
    <row r="139" spans="2:4" x14ac:dyDescent="0.25">
      <c r="B139" s="106"/>
      <c r="C139" s="61"/>
      <c r="D139" s="61"/>
    </row>
    <row r="140" spans="2:4" x14ac:dyDescent="0.25">
      <c r="B140" s="106"/>
      <c r="C140" s="61"/>
      <c r="D140" s="61"/>
    </row>
    <row r="141" spans="2:4" x14ac:dyDescent="0.25">
      <c r="B141" s="106"/>
      <c r="C141" s="61"/>
      <c r="D141" s="61"/>
    </row>
    <row r="142" spans="2:4" x14ac:dyDescent="0.25">
      <c r="B142" s="106"/>
      <c r="C142" s="61"/>
      <c r="D142" s="61"/>
    </row>
    <row r="143" spans="2:4" x14ac:dyDescent="0.25">
      <c r="B143" s="106"/>
      <c r="C143" s="61"/>
      <c r="D143" s="61"/>
    </row>
    <row r="144" spans="2:4" x14ac:dyDescent="0.25">
      <c r="B144" s="106"/>
      <c r="C144" s="61"/>
      <c r="D144" s="61"/>
    </row>
    <row r="145" spans="2:4" x14ac:dyDescent="0.25">
      <c r="B145" s="106"/>
      <c r="C145" s="61"/>
      <c r="D145" s="61"/>
    </row>
    <row r="146" spans="2:4" x14ac:dyDescent="0.25">
      <c r="B146" s="106"/>
      <c r="C146" s="61"/>
      <c r="D146" s="61"/>
    </row>
    <row r="147" spans="2:4" x14ac:dyDescent="0.25">
      <c r="B147" s="106"/>
      <c r="C147" s="61"/>
      <c r="D147" s="61"/>
    </row>
    <row r="148" spans="2:4" x14ac:dyDescent="0.25">
      <c r="B148" s="106"/>
      <c r="C148" s="61"/>
      <c r="D148" s="61"/>
    </row>
    <row r="149" spans="2:4" x14ac:dyDescent="0.25">
      <c r="B149" s="106"/>
      <c r="C149" s="61"/>
      <c r="D149" s="61"/>
    </row>
    <row r="150" spans="2:4" x14ac:dyDescent="0.25">
      <c r="B150" s="106"/>
      <c r="C150" s="61"/>
      <c r="D150" s="61"/>
    </row>
    <row r="151" spans="2:4" x14ac:dyDescent="0.25">
      <c r="B151" s="106"/>
      <c r="C151" s="61"/>
      <c r="D151" s="61"/>
    </row>
    <row r="152" spans="2:4" x14ac:dyDescent="0.25">
      <c r="B152" s="106"/>
      <c r="C152" s="61"/>
      <c r="D152" s="61"/>
    </row>
    <row r="153" spans="2:4" x14ac:dyDescent="0.25">
      <c r="B153" s="106"/>
      <c r="C153" s="61"/>
      <c r="D153" s="61"/>
    </row>
    <row r="154" spans="2:4" x14ac:dyDescent="0.25">
      <c r="B154" s="106"/>
      <c r="C154" s="61"/>
      <c r="D154" s="61"/>
    </row>
    <row r="155" spans="2:4" x14ac:dyDescent="0.25">
      <c r="B155" s="106"/>
      <c r="C155" s="61"/>
      <c r="D155" s="61"/>
    </row>
    <row r="156" spans="2:4" x14ac:dyDescent="0.25">
      <c r="B156" s="106"/>
      <c r="C156" s="61"/>
      <c r="D156" s="61"/>
    </row>
    <row r="157" spans="2:4" x14ac:dyDescent="0.25">
      <c r="B157" s="106"/>
      <c r="C157" s="61"/>
      <c r="D157" s="61"/>
    </row>
    <row r="158" spans="2:4" x14ac:dyDescent="0.25">
      <c r="B158" s="106"/>
      <c r="C158" s="61"/>
      <c r="D158" s="61"/>
    </row>
    <row r="159" spans="2:4" x14ac:dyDescent="0.25">
      <c r="B159" s="106"/>
      <c r="C159" s="61"/>
      <c r="D159" s="61"/>
    </row>
    <row r="160" spans="2:4" x14ac:dyDescent="0.25">
      <c r="B160" s="106"/>
      <c r="C160" s="61"/>
      <c r="D160" s="61"/>
    </row>
    <row r="161" spans="2:4" x14ac:dyDescent="0.25">
      <c r="B161" s="106"/>
      <c r="C161" s="61"/>
      <c r="D161" s="61"/>
    </row>
    <row r="162" spans="2:4" x14ac:dyDescent="0.25">
      <c r="B162" s="106"/>
      <c r="C162" s="61"/>
      <c r="D162" s="61"/>
    </row>
    <row r="163" spans="2:4" x14ac:dyDescent="0.25">
      <c r="B163" s="106"/>
      <c r="C163" s="61"/>
      <c r="D163" s="61"/>
    </row>
    <row r="164" spans="2:4" x14ac:dyDescent="0.25">
      <c r="B164" s="106"/>
      <c r="C164" s="61"/>
      <c r="D164" s="61"/>
    </row>
    <row r="165" spans="2:4" x14ac:dyDescent="0.25">
      <c r="B165" s="106"/>
      <c r="C165" s="61"/>
      <c r="D165" s="61"/>
    </row>
    <row r="166" spans="2:4" x14ac:dyDescent="0.25">
      <c r="B166" s="106"/>
      <c r="C166" s="61"/>
      <c r="D166" s="61"/>
    </row>
    <row r="167" spans="2:4" x14ac:dyDescent="0.25">
      <c r="B167" s="106"/>
      <c r="C167" s="61"/>
      <c r="D167" s="61"/>
    </row>
    <row r="168" spans="2:4" x14ac:dyDescent="0.25">
      <c r="B168" s="106"/>
      <c r="C168" s="61"/>
      <c r="D168" s="61"/>
    </row>
    <row r="169" spans="2:4" x14ac:dyDescent="0.25">
      <c r="B169" s="106"/>
      <c r="C169" s="61"/>
      <c r="D169" s="61"/>
    </row>
    <row r="170" spans="2:4" x14ac:dyDescent="0.25">
      <c r="B170" s="106"/>
      <c r="C170" s="61"/>
      <c r="D170" s="61"/>
    </row>
    <row r="171" spans="2:4" x14ac:dyDescent="0.25">
      <c r="B171" s="106"/>
      <c r="C171" s="61"/>
      <c r="D171" s="61"/>
    </row>
    <row r="172" spans="2:4" x14ac:dyDescent="0.25">
      <c r="B172" s="106"/>
      <c r="C172" s="61"/>
      <c r="D172" s="61"/>
    </row>
    <row r="173" spans="2:4" x14ac:dyDescent="0.25">
      <c r="B173" s="106"/>
      <c r="C173" s="61"/>
      <c r="D173" s="61"/>
    </row>
    <row r="174" spans="2:4" x14ac:dyDescent="0.25">
      <c r="B174" s="106"/>
      <c r="C174" s="61"/>
      <c r="D174" s="61"/>
    </row>
    <row r="175" spans="2:4" x14ac:dyDescent="0.25">
      <c r="B175" s="106"/>
      <c r="C175" s="61"/>
      <c r="D175" s="61"/>
    </row>
    <row r="176" spans="2:4" x14ac:dyDescent="0.25">
      <c r="B176" s="106"/>
      <c r="C176" s="61"/>
      <c r="D176" s="61"/>
    </row>
    <row r="177" spans="2:4" x14ac:dyDescent="0.25">
      <c r="B177" s="106"/>
      <c r="C177" s="61"/>
      <c r="D177" s="61"/>
    </row>
    <row r="178" spans="2:4" x14ac:dyDescent="0.25">
      <c r="B178" s="106"/>
      <c r="C178" s="61"/>
      <c r="D178" s="61"/>
    </row>
    <row r="179" spans="2:4" x14ac:dyDescent="0.25">
      <c r="B179" s="106"/>
      <c r="C179" s="61"/>
      <c r="D179" s="61"/>
    </row>
    <row r="180" spans="2:4" x14ac:dyDescent="0.25">
      <c r="B180" s="106"/>
      <c r="C180" s="61"/>
      <c r="D180" s="61"/>
    </row>
    <row r="181" spans="2:4" x14ac:dyDescent="0.25">
      <c r="B181" s="106"/>
      <c r="C181" s="61"/>
      <c r="D181" s="61"/>
    </row>
    <row r="182" spans="2:4" x14ac:dyDescent="0.25">
      <c r="B182" s="106"/>
      <c r="C182" s="61"/>
      <c r="D182" s="61"/>
    </row>
    <row r="183" spans="2:4" x14ac:dyDescent="0.25">
      <c r="B183" s="106"/>
      <c r="C183" s="61"/>
      <c r="D183" s="61"/>
    </row>
    <row r="184" spans="2:4" x14ac:dyDescent="0.25">
      <c r="B184" s="106"/>
      <c r="C184" s="61"/>
      <c r="D184" s="61"/>
    </row>
    <row r="185" spans="2:4" x14ac:dyDescent="0.25">
      <c r="B185" s="106"/>
      <c r="C185" s="61"/>
      <c r="D185" s="61"/>
    </row>
    <row r="186" spans="2:4" x14ac:dyDescent="0.25">
      <c r="B186" s="106"/>
      <c r="C186" s="61"/>
      <c r="D186" s="61"/>
    </row>
    <row r="187" spans="2:4" x14ac:dyDescent="0.25">
      <c r="B187" s="106"/>
      <c r="C187" s="61"/>
      <c r="D187" s="61"/>
    </row>
    <row r="188" spans="2:4" x14ac:dyDescent="0.25">
      <c r="B188" s="106"/>
      <c r="C188" s="61"/>
      <c r="D188" s="61"/>
    </row>
    <row r="189" spans="2:4" x14ac:dyDescent="0.25">
      <c r="B189" s="106"/>
      <c r="C189" s="61"/>
      <c r="D189" s="61"/>
    </row>
    <row r="190" spans="2:4" x14ac:dyDescent="0.25">
      <c r="B190" s="106"/>
      <c r="C190" s="61"/>
      <c r="D190" s="61"/>
    </row>
    <row r="191" spans="2:4" x14ac:dyDescent="0.25">
      <c r="B191" s="106"/>
      <c r="C191" s="61"/>
      <c r="D191" s="61"/>
    </row>
    <row r="192" spans="2:4" x14ac:dyDescent="0.25">
      <c r="B192" s="106"/>
      <c r="C192" s="61"/>
      <c r="D192" s="61"/>
    </row>
    <row r="193" spans="2:4" x14ac:dyDescent="0.25">
      <c r="B193" s="106"/>
      <c r="C193" s="61"/>
      <c r="D193" s="61"/>
    </row>
    <row r="194" spans="2:4" x14ac:dyDescent="0.25">
      <c r="B194" s="106"/>
      <c r="C194" s="61"/>
      <c r="D194" s="61"/>
    </row>
    <row r="195" spans="2:4" x14ac:dyDescent="0.25">
      <c r="B195" s="106"/>
      <c r="C195" s="61"/>
      <c r="D195" s="61"/>
    </row>
    <row r="196" spans="2:4" x14ac:dyDescent="0.25">
      <c r="B196" s="106"/>
      <c r="C196" s="61"/>
      <c r="D196" s="61"/>
    </row>
    <row r="197" spans="2:4" x14ac:dyDescent="0.25">
      <c r="B197" s="106"/>
      <c r="C197" s="61"/>
      <c r="D197" s="61"/>
    </row>
    <row r="198" spans="2:4" x14ac:dyDescent="0.25">
      <c r="B198" s="106"/>
      <c r="C198" s="61"/>
      <c r="D198" s="61"/>
    </row>
    <row r="199" spans="2:4" x14ac:dyDescent="0.25">
      <c r="B199" s="106"/>
      <c r="C199" s="61"/>
      <c r="D199" s="61"/>
    </row>
    <row r="200" spans="2:4" x14ac:dyDescent="0.25">
      <c r="B200" s="106"/>
      <c r="C200" s="61"/>
      <c r="D200" s="61"/>
    </row>
    <row r="201" spans="2:4" x14ac:dyDescent="0.25">
      <c r="B201" s="106"/>
      <c r="C201" s="61"/>
      <c r="D201" s="61"/>
    </row>
    <row r="202" spans="2:4" x14ac:dyDescent="0.25">
      <c r="B202" s="106"/>
      <c r="C202" s="61"/>
      <c r="D202" s="61"/>
    </row>
    <row r="203" spans="2:4" x14ac:dyDescent="0.25">
      <c r="B203" s="106"/>
      <c r="C203" s="61"/>
      <c r="D203" s="61"/>
    </row>
    <row r="204" spans="2:4" x14ac:dyDescent="0.25">
      <c r="B204" s="106"/>
      <c r="C204" s="61"/>
      <c r="D204" s="61"/>
    </row>
    <row r="205" spans="2:4" x14ac:dyDescent="0.25">
      <c r="B205" s="106"/>
      <c r="C205" s="61"/>
      <c r="D205" s="61"/>
    </row>
    <row r="206" spans="2:4" x14ac:dyDescent="0.25">
      <c r="B206" s="106"/>
      <c r="C206" s="61"/>
      <c r="D206" s="61"/>
    </row>
    <row r="207" spans="2:4" x14ac:dyDescent="0.25">
      <c r="B207" s="106"/>
      <c r="C207" s="61"/>
      <c r="D207" s="61"/>
    </row>
    <row r="208" spans="2:4" x14ac:dyDescent="0.25">
      <c r="B208" s="106"/>
      <c r="C208" s="61"/>
      <c r="D208" s="61"/>
    </row>
    <row r="209" spans="2:4" x14ac:dyDescent="0.25">
      <c r="B209" s="106"/>
      <c r="C209" s="61"/>
      <c r="D209" s="61"/>
    </row>
    <row r="210" spans="2:4" x14ac:dyDescent="0.25">
      <c r="B210" s="106"/>
      <c r="C210" s="61"/>
      <c r="D210" s="61"/>
    </row>
    <row r="211" spans="2:4" x14ac:dyDescent="0.25">
      <c r="B211" s="106"/>
      <c r="C211" s="61"/>
      <c r="D211" s="61"/>
    </row>
    <row r="212" spans="2:4" x14ac:dyDescent="0.25">
      <c r="B212" s="106"/>
      <c r="C212" s="61"/>
      <c r="D212" s="61"/>
    </row>
    <row r="213" spans="2:4" x14ac:dyDescent="0.25">
      <c r="B213" s="106"/>
      <c r="C213" s="61"/>
      <c r="D213" s="61"/>
    </row>
    <row r="214" spans="2:4" x14ac:dyDescent="0.25">
      <c r="B214" s="106"/>
      <c r="C214" s="61"/>
      <c r="D214" s="61"/>
    </row>
    <row r="215" spans="2:4" x14ac:dyDescent="0.25">
      <c r="B215" s="106"/>
      <c r="C215" s="61"/>
      <c r="D215" s="61"/>
    </row>
    <row r="216" spans="2:4" x14ac:dyDescent="0.25">
      <c r="B216" s="106"/>
      <c r="C216" s="61"/>
      <c r="D216" s="61"/>
    </row>
    <row r="217" spans="2:4" x14ac:dyDescent="0.25">
      <c r="B217" s="106"/>
      <c r="C217" s="61"/>
      <c r="D217" s="61"/>
    </row>
    <row r="218" spans="2:4" x14ac:dyDescent="0.25">
      <c r="B218" s="106"/>
      <c r="C218" s="61"/>
      <c r="D218" s="61"/>
    </row>
    <row r="219" spans="2:4" x14ac:dyDescent="0.25">
      <c r="B219" s="106"/>
      <c r="C219" s="61"/>
      <c r="D219" s="61"/>
    </row>
    <row r="220" spans="2:4" x14ac:dyDescent="0.25">
      <c r="B220" s="106"/>
      <c r="C220" s="61"/>
      <c r="D220" s="61"/>
    </row>
    <row r="221" spans="2:4" x14ac:dyDescent="0.25">
      <c r="B221" s="106"/>
      <c r="C221" s="61"/>
      <c r="D221" s="61"/>
    </row>
    <row r="222" spans="2:4" x14ac:dyDescent="0.25">
      <c r="B222" s="106"/>
      <c r="C222" s="61"/>
      <c r="D222" s="61"/>
    </row>
    <row r="223" spans="2:4" x14ac:dyDescent="0.25">
      <c r="B223" s="106"/>
      <c r="C223" s="61"/>
      <c r="D223" s="61"/>
    </row>
    <row r="224" spans="2:4" x14ac:dyDescent="0.25">
      <c r="B224" s="106"/>
      <c r="C224" s="61"/>
      <c r="D224" s="61"/>
    </row>
    <row r="225" spans="2:4" x14ac:dyDescent="0.25">
      <c r="B225" s="106"/>
      <c r="C225" s="61"/>
      <c r="D225" s="61"/>
    </row>
    <row r="226" spans="2:4" x14ac:dyDescent="0.25">
      <c r="B226" s="106"/>
      <c r="C226" s="61"/>
      <c r="D226" s="61"/>
    </row>
    <row r="227" spans="2:4" x14ac:dyDescent="0.25">
      <c r="B227" s="106"/>
      <c r="C227" s="61"/>
      <c r="D227" s="61"/>
    </row>
    <row r="228" spans="2:4" x14ac:dyDescent="0.25">
      <c r="B228" s="106"/>
      <c r="C228" s="61"/>
      <c r="D228" s="61"/>
    </row>
    <row r="229" spans="2:4" x14ac:dyDescent="0.25">
      <c r="B229" s="106"/>
      <c r="C229" s="61"/>
      <c r="D229" s="61"/>
    </row>
    <row r="230" spans="2:4" x14ac:dyDescent="0.25">
      <c r="B230" s="106"/>
      <c r="C230" s="61"/>
      <c r="D230" s="61"/>
    </row>
    <row r="231" spans="2:4" x14ac:dyDescent="0.25">
      <c r="B231" s="106"/>
      <c r="C231" s="61"/>
      <c r="D231" s="61"/>
    </row>
    <row r="232" spans="2:4" x14ac:dyDescent="0.25">
      <c r="B232" s="106"/>
      <c r="C232" s="61"/>
      <c r="D232" s="61"/>
    </row>
    <row r="233" spans="2:4" x14ac:dyDescent="0.25">
      <c r="B233" s="106"/>
      <c r="C233" s="61"/>
      <c r="D233" s="61"/>
    </row>
    <row r="234" spans="2:4" x14ac:dyDescent="0.25">
      <c r="B234" s="106"/>
      <c r="C234" s="61"/>
      <c r="D234" s="61"/>
    </row>
    <row r="235" spans="2:4" x14ac:dyDescent="0.25">
      <c r="B235" s="106"/>
      <c r="C235" s="61"/>
      <c r="D235" s="61"/>
    </row>
    <row r="236" spans="2:4" x14ac:dyDescent="0.25">
      <c r="B236" s="106"/>
      <c r="C236" s="61"/>
      <c r="D236" s="61"/>
    </row>
    <row r="237" spans="2:4" x14ac:dyDescent="0.25">
      <c r="B237" s="106"/>
      <c r="C237" s="61"/>
      <c r="D237" s="61"/>
    </row>
    <row r="238" spans="2:4" x14ac:dyDescent="0.25">
      <c r="B238" s="106"/>
      <c r="C238" s="61"/>
      <c r="D238" s="61"/>
    </row>
    <row r="239" spans="2:4" x14ac:dyDescent="0.25">
      <c r="B239" s="106"/>
      <c r="C239" s="61"/>
      <c r="D239" s="61"/>
    </row>
    <row r="240" spans="2:4" x14ac:dyDescent="0.25">
      <c r="B240" s="106"/>
      <c r="C240" s="61"/>
      <c r="D240" s="61"/>
    </row>
    <row r="241" spans="2:4" x14ac:dyDescent="0.25">
      <c r="B241" s="106"/>
      <c r="C241" s="61"/>
      <c r="D241" s="61"/>
    </row>
    <row r="242" spans="2:4" x14ac:dyDescent="0.25">
      <c r="B242" s="106"/>
      <c r="C242" s="61"/>
      <c r="D242" s="61"/>
    </row>
    <row r="243" spans="2:4" x14ac:dyDescent="0.25">
      <c r="B243" s="106"/>
      <c r="C243" s="61"/>
      <c r="D243" s="61"/>
    </row>
    <row r="244" spans="2:4" x14ac:dyDescent="0.25">
      <c r="B244" s="106"/>
      <c r="C244" s="61"/>
      <c r="D244" s="61"/>
    </row>
    <row r="245" spans="2:4" x14ac:dyDescent="0.25">
      <c r="B245" s="106"/>
      <c r="C245" s="61"/>
      <c r="D245" s="61"/>
    </row>
    <row r="246" spans="2:4" x14ac:dyDescent="0.25">
      <c r="B246" s="106"/>
      <c r="C246" s="61"/>
      <c r="D246" s="61"/>
    </row>
    <row r="247" spans="2:4" x14ac:dyDescent="0.25">
      <c r="B247" s="106"/>
      <c r="C247" s="61"/>
      <c r="D247" s="61"/>
    </row>
    <row r="248" spans="2:4" x14ac:dyDescent="0.25">
      <c r="B248" s="106"/>
      <c r="C248" s="61"/>
      <c r="D248" s="61"/>
    </row>
    <row r="249" spans="2:4" x14ac:dyDescent="0.25">
      <c r="B249" s="106"/>
      <c r="C249" s="61"/>
      <c r="D249" s="61"/>
    </row>
    <row r="250" spans="2:4" x14ac:dyDescent="0.25">
      <c r="B250" s="106"/>
      <c r="C250" s="61"/>
      <c r="D250" s="61"/>
    </row>
    <row r="251" spans="2:4" x14ac:dyDescent="0.25">
      <c r="B251" s="106"/>
      <c r="C251" s="61"/>
      <c r="D251" s="61"/>
    </row>
    <row r="252" spans="2:4" x14ac:dyDescent="0.25">
      <c r="B252" s="106"/>
      <c r="C252" s="61"/>
      <c r="D252" s="61"/>
    </row>
    <row r="253" spans="2:4" x14ac:dyDescent="0.25">
      <c r="B253" s="106"/>
      <c r="C253" s="61"/>
      <c r="D253" s="61"/>
    </row>
    <row r="254" spans="2:4" x14ac:dyDescent="0.25">
      <c r="B254" s="106"/>
      <c r="C254" s="61"/>
      <c r="D254" s="61"/>
    </row>
    <row r="255" spans="2:4" x14ac:dyDescent="0.25">
      <c r="B255" s="106"/>
      <c r="C255" s="61"/>
      <c r="D255" s="61"/>
    </row>
    <row r="256" spans="2:4" x14ac:dyDescent="0.25">
      <c r="B256" s="106"/>
      <c r="C256" s="61"/>
      <c r="D256" s="61"/>
    </row>
    <row r="257" spans="2:4" x14ac:dyDescent="0.25">
      <c r="B257" s="106"/>
      <c r="C257" s="61"/>
      <c r="D257" s="61"/>
    </row>
    <row r="258" spans="2:4" x14ac:dyDescent="0.25">
      <c r="B258" s="106"/>
      <c r="C258" s="61"/>
      <c r="D258" s="61"/>
    </row>
    <row r="259" spans="2:4" x14ac:dyDescent="0.25">
      <c r="B259" s="106"/>
      <c r="C259" s="61"/>
      <c r="D259" s="61"/>
    </row>
    <row r="260" spans="2:4" x14ac:dyDescent="0.25">
      <c r="B260" s="106"/>
      <c r="C260" s="61"/>
      <c r="D260" s="61"/>
    </row>
    <row r="261" spans="2:4" x14ac:dyDescent="0.25">
      <c r="B261" s="106"/>
      <c r="C261" s="61"/>
      <c r="D261" s="61"/>
    </row>
    <row r="262" spans="2:4" x14ac:dyDescent="0.25">
      <c r="B262" s="106"/>
      <c r="C262" s="61"/>
      <c r="D262" s="61"/>
    </row>
    <row r="263" spans="2:4" x14ac:dyDescent="0.25">
      <c r="B263" s="106"/>
      <c r="C263" s="61"/>
      <c r="D263" s="61"/>
    </row>
    <row r="264" spans="2:4" x14ac:dyDescent="0.25">
      <c r="B264" s="106"/>
      <c r="C264" s="61"/>
      <c r="D264" s="61"/>
    </row>
    <row r="265" spans="2:4" x14ac:dyDescent="0.25">
      <c r="B265" s="106"/>
      <c r="C265" s="61"/>
      <c r="D265" s="61"/>
    </row>
  </sheetData>
  <mergeCells count="10">
    <mergeCell ref="B1:D1"/>
    <mergeCell ref="B2:D2"/>
    <mergeCell ref="B3:D3"/>
    <mergeCell ref="B4:D4"/>
    <mergeCell ref="B5:D5"/>
    <mergeCell ref="A7:D7"/>
    <mergeCell ref="A8:D8"/>
    <mergeCell ref="A10:A11"/>
    <mergeCell ref="C10:D10"/>
    <mergeCell ref="B6:D6"/>
  </mergeCells>
  <pageMargins left="0.94488188976377963" right="0.11811023622047245" top="0.74803149606299213" bottom="0.31496062992125984" header="0.31496062992125984" footer="0.19685039370078741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4</vt:lpstr>
      <vt:lpstr>приложение 5</vt:lpstr>
      <vt:lpstr>'приложение 4'!Заголовки_для_печати</vt:lpstr>
      <vt:lpstr>'приложение 5'!Заголовки_для_печати</vt:lpstr>
      <vt:lpstr>'приложение 4'!Область_печати</vt:lpstr>
      <vt:lpstr>'приложение 5'!Область_печати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Позитроника</dc:creator>
  <cp:lastModifiedBy>1</cp:lastModifiedBy>
  <cp:lastPrinted>2024-12-13T08:07:06Z</cp:lastPrinted>
  <dcterms:created xsi:type="dcterms:W3CDTF">2019-11-01T08:52:36Z</dcterms:created>
  <dcterms:modified xsi:type="dcterms:W3CDTF">2025-04-15T14:55:05Z</dcterms:modified>
</cp:coreProperties>
</file>